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05" yWindow="-105" windowWidth="19425" windowHeight="10425" tabRatio="707" activeTab="7"/>
  </bookViews>
  <sheets>
    <sheet name="Cover" sheetId="11" r:id="rId1"/>
    <sheet name="Summary Sheet" sheetId="14" r:id="rId2"/>
    <sheet name="Instruction" sheetId="10" r:id="rId3"/>
    <sheet name="Name of Bidder" sheetId="12" r:id="rId4"/>
    <sheet name="Schedule-1" sheetId="1" r:id="rId5"/>
    <sheet name="Schedule-2" sheetId="2" r:id="rId6"/>
    <sheet name="Schedule-3" sheetId="3" state="veryHidden" r:id="rId7"/>
    <sheet name="Schedule-3 (2)" sheetId="16" r:id="rId8"/>
    <sheet name="Schedule-4" sheetId="4" r:id="rId9"/>
    <sheet name="Schedule-5" sheetId="5" r:id="rId10"/>
    <sheet name="Schedule-6" sheetId="6" r:id="rId11"/>
    <sheet name="Schedule-6(After Discount)" sheetId="7" r:id="rId12"/>
    <sheet name="Schedule-7" sheetId="8" r:id="rId13"/>
    <sheet name="Discount" sheetId="9" r:id="rId14"/>
    <sheet name="Bid Form" sheetId="13" r:id="rId15"/>
  </sheets>
  <definedNames>
    <definedName name="_xlnm._FilterDatabase" localSheetId="4" hidden="1">'Schedule-1'!$A$15:$K$73</definedName>
    <definedName name="_xlnm._FilterDatabase" localSheetId="6" hidden="1">'Schedule-3'!$A$1:$H$366</definedName>
    <definedName name="_xlnm._FilterDatabase" localSheetId="7" hidden="1">'Schedule-3 (2)'!$A$1:$J$386</definedName>
    <definedName name="_xlnm.Print_Area" localSheetId="3">'Name of Bidder'!$A$1:$E$19</definedName>
    <definedName name="_xlnm.Print_Area" localSheetId="8">'Schedule-4'!$A$1:$N$29</definedName>
    <definedName name="_xlnm.Print_Titles" localSheetId="4">'Schedule-1'!$12:$13</definedName>
    <definedName name="_xlnm.Print_Titles" localSheetId="5">'Schedule-2'!$15:$16</definedName>
    <definedName name="_xlnm.Print_Titles" localSheetId="6">'Schedule-3'!$15:$16</definedName>
    <definedName name="_xlnm.Print_Titles" localSheetId="7">'Schedule-3 (2)'!$15:$16</definedName>
  </definedNames>
  <calcPr calcId="162913" refMode="R1C1"/>
</workbook>
</file>

<file path=xl/calcChain.xml><?xml version="1.0" encoding="utf-8"?>
<calcChain xmlns="http://schemas.openxmlformats.org/spreadsheetml/2006/main">
  <c r="J19" i="4" l="1"/>
  <c r="F7" i="1" l="1"/>
  <c r="E38" i="13"/>
  <c r="E37" i="13"/>
  <c r="B38" i="13"/>
  <c r="B37" i="13"/>
  <c r="E17" i="9"/>
  <c r="E16" i="9"/>
  <c r="C17" i="9"/>
  <c r="C16" i="9"/>
  <c r="E20" i="8"/>
  <c r="E19" i="8"/>
  <c r="B20" i="8"/>
  <c r="B19" i="8"/>
  <c r="D30" i="7"/>
  <c r="D29" i="7"/>
  <c r="B30" i="7"/>
  <c r="B29" i="7"/>
  <c r="D30" i="6"/>
  <c r="D29" i="6"/>
  <c r="B30" i="6"/>
  <c r="B29" i="6"/>
  <c r="I29" i="4"/>
  <c r="I28" i="4"/>
  <c r="B29" i="4"/>
  <c r="B28" i="4"/>
  <c r="I386" i="16"/>
  <c r="I385" i="16"/>
  <c r="B386" i="16"/>
  <c r="B385" i="16"/>
  <c r="F342" i="2"/>
  <c r="F341" i="2"/>
  <c r="B342" i="2"/>
  <c r="B341" i="2"/>
  <c r="G339" i="1"/>
  <c r="G338" i="1"/>
  <c r="B339" i="1"/>
  <c r="B338" i="1"/>
  <c r="C10" i="8" l="1"/>
  <c r="C9" i="8"/>
  <c r="B10" i="7"/>
  <c r="B9" i="7"/>
  <c r="B10" i="6"/>
  <c r="B9" i="6"/>
  <c r="C9" i="5"/>
  <c r="C8" i="5"/>
  <c r="C9" i="16"/>
  <c r="C8" i="16"/>
  <c r="C9" i="2"/>
  <c r="C8" i="2"/>
  <c r="B9" i="4"/>
  <c r="B8" i="4"/>
  <c r="F8" i="1"/>
  <c r="J235" i="16" l="1"/>
  <c r="K348" i="16" l="1"/>
  <c r="J348" i="16"/>
  <c r="J244" i="16"/>
  <c r="J351" i="16"/>
  <c r="K351" i="16" s="1"/>
  <c r="J350" i="16"/>
  <c r="K350" i="16" s="1"/>
  <c r="K283" i="16"/>
  <c r="J283" i="16"/>
  <c r="J267" i="16"/>
  <c r="J265" i="16"/>
  <c r="J243" i="16"/>
  <c r="J242" i="16"/>
  <c r="J238" i="16"/>
  <c r="J227" i="16"/>
  <c r="J226" i="16"/>
  <c r="J220" i="16"/>
  <c r="J219" i="16"/>
  <c r="J123" i="16"/>
  <c r="J119" i="16"/>
  <c r="J330" i="1" l="1"/>
  <c r="J22" i="4"/>
  <c r="K22" i="4" s="1"/>
  <c r="J20" i="4"/>
  <c r="K19" i="4"/>
  <c r="J352" i="16"/>
  <c r="K352" i="16" s="1"/>
  <c r="J380" i="16"/>
  <c r="J379" i="16"/>
  <c r="J378" i="16"/>
  <c r="K378" i="16" s="1"/>
  <c r="J377" i="16"/>
  <c r="K377" i="16" s="1"/>
  <c r="J376" i="16"/>
  <c r="K376" i="16" s="1"/>
  <c r="J375" i="16"/>
  <c r="J374" i="16"/>
  <c r="K374" i="16" s="1"/>
  <c r="J372" i="16"/>
  <c r="K372" i="16" s="1"/>
  <c r="J371" i="16"/>
  <c r="J370" i="16"/>
  <c r="K370" i="16" s="1"/>
  <c r="J369" i="16"/>
  <c r="K369" i="16" s="1"/>
  <c r="J368" i="16"/>
  <c r="K368" i="16" s="1"/>
  <c r="J367" i="16"/>
  <c r="K367" i="16" s="1"/>
  <c r="J365" i="16"/>
  <c r="J364" i="16"/>
  <c r="K364" i="16" s="1"/>
  <c r="J363" i="16"/>
  <c r="K363" i="16" s="1"/>
  <c r="J362" i="16"/>
  <c r="K362" i="16" s="1"/>
  <c r="J361" i="16"/>
  <c r="J360" i="16"/>
  <c r="K360" i="16" s="1"/>
  <c r="J359" i="16"/>
  <c r="K359" i="16" s="1"/>
  <c r="J358" i="16"/>
  <c r="K358" i="16" s="1"/>
  <c r="J357" i="16"/>
  <c r="K380" i="16"/>
  <c r="K379" i="16"/>
  <c r="K375" i="16"/>
  <c r="K371" i="16"/>
  <c r="K365" i="16"/>
  <c r="K361" i="16"/>
  <c r="K357" i="16"/>
  <c r="K267" i="16"/>
  <c r="K265" i="16"/>
  <c r="K244" i="16"/>
  <c r="K243" i="16"/>
  <c r="K242" i="16"/>
  <c r="K238" i="16"/>
  <c r="K235" i="16"/>
  <c r="K227" i="16"/>
  <c r="K226" i="16"/>
  <c r="K220" i="16"/>
  <c r="K219" i="16"/>
  <c r="K123" i="16"/>
  <c r="K119" i="16"/>
  <c r="J19" i="16"/>
  <c r="K19" i="16" s="1"/>
  <c r="F327" i="2"/>
  <c r="F326" i="2"/>
  <c r="F322" i="2"/>
  <c r="F321" i="2"/>
  <c r="F320" i="2"/>
  <c r="F120" i="2"/>
  <c r="F116" i="2"/>
  <c r="K316" i="1"/>
  <c r="J316" i="1"/>
  <c r="J315" i="1"/>
  <c r="K315" i="1" s="1"/>
  <c r="J313" i="1"/>
  <c r="K313" i="1" s="1"/>
  <c r="J311" i="1"/>
  <c r="K311" i="1" s="1"/>
  <c r="J310" i="1"/>
  <c r="K310" i="1" s="1"/>
  <c r="J309" i="1"/>
  <c r="K309" i="1" s="1"/>
  <c r="J117" i="1"/>
  <c r="K117" i="1" s="1"/>
  <c r="J114" i="1"/>
  <c r="K114" i="1" s="1"/>
  <c r="K20" i="1"/>
  <c r="A7" i="12"/>
  <c r="A6" i="12"/>
  <c r="A9" i="12"/>
  <c r="A5" i="12"/>
  <c r="J23" i="4" l="1"/>
  <c r="D21" i="7" s="1"/>
  <c r="J381" i="16"/>
  <c r="K20" i="4"/>
  <c r="K24" i="4"/>
  <c r="K381" i="16"/>
  <c r="A10" i="12"/>
  <c r="D21" i="6" l="1"/>
  <c r="H290" i="16"/>
  <c r="H291" i="16"/>
  <c r="F234" i="2" l="1"/>
  <c r="J227" i="1"/>
  <c r="K227" i="1" s="1"/>
  <c r="J211" i="16" l="1"/>
  <c r="K211" i="16" s="1"/>
  <c r="J341" i="16"/>
  <c r="K341" i="16" s="1"/>
  <c r="J336" i="16"/>
  <c r="K336" i="16" s="1"/>
  <c r="J335" i="16"/>
  <c r="K335" i="16" s="1"/>
  <c r="J334" i="16"/>
  <c r="K334" i="16" s="1"/>
  <c r="J333" i="16"/>
  <c r="K333" i="16" s="1"/>
  <c r="J332" i="16"/>
  <c r="K332" i="16" s="1"/>
  <c r="J331" i="16"/>
  <c r="K331" i="16" s="1"/>
  <c r="J330" i="16"/>
  <c r="K330" i="16" s="1"/>
  <c r="J329" i="16"/>
  <c r="K329" i="16" s="1"/>
  <c r="J328" i="16"/>
  <c r="K328" i="16" s="1"/>
  <c r="J327" i="16"/>
  <c r="K327" i="16" s="1"/>
  <c r="J326" i="16"/>
  <c r="K326" i="16" s="1"/>
  <c r="J325" i="16"/>
  <c r="K325" i="16" s="1"/>
  <c r="J323" i="16"/>
  <c r="K323" i="16" s="1"/>
  <c r="J322" i="16"/>
  <c r="K322" i="16" s="1"/>
  <c r="J321" i="16"/>
  <c r="K321" i="16" s="1"/>
  <c r="J320" i="16"/>
  <c r="K320" i="16" s="1"/>
  <c r="J318" i="16"/>
  <c r="K318" i="16" s="1"/>
  <c r="J317" i="16"/>
  <c r="K317" i="16" s="1"/>
  <c r="J315" i="16"/>
  <c r="K315" i="16" s="1"/>
  <c r="J314" i="16"/>
  <c r="K314" i="16" s="1"/>
  <c r="J313" i="16"/>
  <c r="K313" i="16" s="1"/>
  <c r="J311" i="16"/>
  <c r="K311" i="16" s="1"/>
  <c r="J310" i="16"/>
  <c r="K310" i="16" s="1"/>
  <c r="J309" i="16"/>
  <c r="K309" i="16" s="1"/>
  <c r="J308" i="16"/>
  <c r="K308" i="16" s="1"/>
  <c r="J307" i="16"/>
  <c r="K307" i="16" s="1"/>
  <c r="J306" i="16"/>
  <c r="K306" i="16" s="1"/>
  <c r="J304" i="16"/>
  <c r="K304" i="16" s="1"/>
  <c r="J303" i="16"/>
  <c r="K303" i="16" s="1"/>
  <c r="J302" i="16"/>
  <c r="K302" i="16" s="1"/>
  <c r="J300" i="16"/>
  <c r="K300" i="16" s="1"/>
  <c r="J299" i="16"/>
  <c r="K299" i="16" s="1"/>
  <c r="J297" i="16"/>
  <c r="K297" i="16" s="1"/>
  <c r="J296" i="16"/>
  <c r="K296" i="16" s="1"/>
  <c r="J295" i="16"/>
  <c r="K295" i="16" s="1"/>
  <c r="J294" i="16"/>
  <c r="K294" i="16" s="1"/>
  <c r="J292" i="16"/>
  <c r="K292" i="16" s="1"/>
  <c r="J291" i="16"/>
  <c r="K291" i="16" s="1"/>
  <c r="J290" i="16"/>
  <c r="K290" i="16" s="1"/>
  <c r="J287" i="16"/>
  <c r="K287" i="16" s="1"/>
  <c r="J286" i="16"/>
  <c r="K286" i="16" s="1"/>
  <c r="J285" i="16"/>
  <c r="K285" i="16" s="1"/>
  <c r="J282" i="16"/>
  <c r="K282" i="16" s="1"/>
  <c r="J280" i="16"/>
  <c r="K280" i="16" s="1"/>
  <c r="J279" i="16"/>
  <c r="K279" i="16" s="1"/>
  <c r="J278" i="16"/>
  <c r="K278" i="16" s="1"/>
  <c r="J277" i="16"/>
  <c r="K277" i="16" s="1"/>
  <c r="J274" i="16"/>
  <c r="K274" i="16" s="1"/>
  <c r="J273" i="16"/>
  <c r="K273" i="16" s="1"/>
  <c r="J269" i="16"/>
  <c r="K269" i="16" s="1"/>
  <c r="J268" i="16"/>
  <c r="K268" i="16" s="1"/>
  <c r="J263" i="16"/>
  <c r="K263" i="16" s="1"/>
  <c r="J262" i="16"/>
  <c r="K262" i="16" s="1"/>
  <c r="J261" i="16"/>
  <c r="K261" i="16" s="1"/>
  <c r="J260" i="16"/>
  <c r="K260" i="16" s="1"/>
  <c r="J258" i="16"/>
  <c r="J257" i="16"/>
  <c r="K257" i="16" s="1"/>
  <c r="J256" i="16"/>
  <c r="K256" i="16" s="1"/>
  <c r="J254" i="16"/>
  <c r="K254" i="16" s="1"/>
  <c r="J253" i="16"/>
  <c r="K253" i="16" s="1"/>
  <c r="J252" i="16"/>
  <c r="K252" i="16" s="1"/>
  <c r="J250" i="16"/>
  <c r="K250" i="16" s="1"/>
  <c r="J249" i="16"/>
  <c r="K249" i="16" s="1"/>
  <c r="J248" i="16"/>
  <c r="K248" i="16" s="1"/>
  <c r="J247" i="16"/>
  <c r="K247" i="16" s="1"/>
  <c r="J246" i="16"/>
  <c r="K246" i="16" s="1"/>
  <c r="J245" i="16"/>
  <c r="K245" i="16" s="1"/>
  <c r="J240" i="16"/>
  <c r="K240" i="16" s="1"/>
  <c r="J239" i="16"/>
  <c r="K239" i="16" s="1"/>
  <c r="J237" i="16"/>
  <c r="K237" i="16" s="1"/>
  <c r="J236" i="16"/>
  <c r="K236" i="16" s="1"/>
  <c r="J233" i="16"/>
  <c r="K233" i="16" s="1"/>
  <c r="J232" i="16"/>
  <c r="K232" i="16" s="1"/>
  <c r="J231" i="16"/>
  <c r="K231" i="16" s="1"/>
  <c r="J230" i="16"/>
  <c r="K230" i="16" s="1"/>
  <c r="J228" i="16"/>
  <c r="K228" i="16" s="1"/>
  <c r="J225" i="16"/>
  <c r="K225" i="16" s="1"/>
  <c r="J224" i="16"/>
  <c r="K224" i="16" s="1"/>
  <c r="J223" i="16"/>
  <c r="K223" i="16" s="1"/>
  <c r="J222" i="16"/>
  <c r="K222" i="16" s="1"/>
  <c r="J217" i="16"/>
  <c r="K217" i="16" s="1"/>
  <c r="J216" i="16"/>
  <c r="K216" i="16" s="1"/>
  <c r="J214" i="16"/>
  <c r="K214" i="16" s="1"/>
  <c r="J213" i="16"/>
  <c r="K213" i="16" s="1"/>
  <c r="J212" i="16"/>
  <c r="K212" i="16" s="1"/>
  <c r="J210" i="16"/>
  <c r="K210" i="16" s="1"/>
  <c r="J208" i="16"/>
  <c r="K208" i="16" s="1"/>
  <c r="J207" i="16"/>
  <c r="K207" i="16" s="1"/>
  <c r="J206" i="16"/>
  <c r="K206" i="16" s="1"/>
  <c r="J205" i="16"/>
  <c r="K205" i="16" s="1"/>
  <c r="J203" i="16"/>
  <c r="K203" i="16" s="1"/>
  <c r="J202" i="16"/>
  <c r="K202" i="16" s="1"/>
  <c r="J201" i="16"/>
  <c r="K201" i="16" s="1"/>
  <c r="J200" i="16"/>
  <c r="K200" i="16" s="1"/>
  <c r="J199" i="16"/>
  <c r="K199" i="16" s="1"/>
  <c r="J198" i="16"/>
  <c r="K198" i="16" s="1"/>
  <c r="J197" i="16"/>
  <c r="K197" i="16" s="1"/>
  <c r="J196" i="16"/>
  <c r="K196" i="16" s="1"/>
  <c r="J195" i="16"/>
  <c r="K195" i="16" s="1"/>
  <c r="J194" i="16"/>
  <c r="K194" i="16" s="1"/>
  <c r="J193" i="16"/>
  <c r="K193" i="16" s="1"/>
  <c r="J192" i="16"/>
  <c r="K192" i="16" s="1"/>
  <c r="J190" i="16"/>
  <c r="K190" i="16" s="1"/>
  <c r="J189" i="16"/>
  <c r="K189" i="16" s="1"/>
  <c r="J188" i="16"/>
  <c r="K188" i="16" s="1"/>
  <c r="J185" i="16"/>
  <c r="K185" i="16" s="1"/>
  <c r="J184" i="16"/>
  <c r="K184" i="16" s="1"/>
  <c r="J183" i="16"/>
  <c r="K183" i="16" s="1"/>
  <c r="J182" i="16"/>
  <c r="K182" i="16" s="1"/>
  <c r="J180" i="16"/>
  <c r="K180" i="16" s="1"/>
  <c r="J179" i="16"/>
  <c r="K179" i="16" s="1"/>
  <c r="J178" i="16"/>
  <c r="K178" i="16" s="1"/>
  <c r="J177" i="16"/>
  <c r="K177" i="16" s="1"/>
  <c r="J176" i="16"/>
  <c r="K176" i="16" s="1"/>
  <c r="J174" i="16"/>
  <c r="K174" i="16" s="1"/>
  <c r="J173" i="16"/>
  <c r="K173" i="16" s="1"/>
  <c r="J172" i="16"/>
  <c r="J170" i="16"/>
  <c r="K170" i="16" s="1"/>
  <c r="J169" i="16"/>
  <c r="K169" i="16" s="1"/>
  <c r="J168" i="16"/>
  <c r="K168" i="16" s="1"/>
  <c r="J167" i="16"/>
  <c r="K167" i="16" s="1"/>
  <c r="J165" i="16"/>
  <c r="K165" i="16" s="1"/>
  <c r="J163" i="16"/>
  <c r="K163" i="16" s="1"/>
  <c r="J160" i="16"/>
  <c r="K160" i="16" s="1"/>
  <c r="J158" i="16"/>
  <c r="K158" i="16" s="1"/>
  <c r="J156" i="16"/>
  <c r="K156" i="16" s="1"/>
  <c r="J153" i="16"/>
  <c r="K153" i="16" s="1"/>
  <c r="J152" i="16"/>
  <c r="K152" i="16" s="1"/>
  <c r="J150" i="16"/>
  <c r="K150" i="16" s="1"/>
  <c r="J149" i="16"/>
  <c r="K149" i="16" s="1"/>
  <c r="J147" i="16"/>
  <c r="K147" i="16" s="1"/>
  <c r="J146" i="16"/>
  <c r="K146" i="16" s="1"/>
  <c r="J143" i="16"/>
  <c r="K143" i="16" s="1"/>
  <c r="J142" i="16"/>
  <c r="K142" i="16" s="1"/>
  <c r="J140" i="16"/>
  <c r="K140" i="16" s="1"/>
  <c r="J139" i="16"/>
  <c r="K139" i="16" s="1"/>
  <c r="J136" i="16"/>
  <c r="K136" i="16" s="1"/>
  <c r="J135" i="16"/>
  <c r="K135" i="16" s="1"/>
  <c r="J130" i="16"/>
  <c r="K130" i="16" s="1"/>
  <c r="J129" i="16"/>
  <c r="K129" i="16" s="1"/>
  <c r="J127" i="16"/>
  <c r="K127" i="16" s="1"/>
  <c r="J126" i="16"/>
  <c r="K126" i="16" s="1"/>
  <c r="J122" i="16"/>
  <c r="K122" i="16" s="1"/>
  <c r="J118" i="16"/>
  <c r="K118" i="16" s="1"/>
  <c r="J116" i="16"/>
  <c r="K116" i="16" s="1"/>
  <c r="J115" i="16"/>
  <c r="K115" i="16" s="1"/>
  <c r="J112" i="16"/>
  <c r="K112" i="16" s="1"/>
  <c r="J110" i="16"/>
  <c r="K110" i="16" s="1"/>
  <c r="J106" i="16"/>
  <c r="K106" i="16" s="1"/>
  <c r="J105" i="16"/>
  <c r="K105" i="16" s="1"/>
  <c r="J104" i="16"/>
  <c r="K104" i="16" s="1"/>
  <c r="J101" i="16"/>
  <c r="K101" i="16" s="1"/>
  <c r="J100" i="16"/>
  <c r="K100" i="16" s="1"/>
  <c r="J96" i="16"/>
  <c r="K96" i="16" s="1"/>
  <c r="J95" i="16"/>
  <c r="K95" i="16" s="1"/>
  <c r="J94" i="16"/>
  <c r="K94" i="16" s="1"/>
  <c r="J92" i="16"/>
  <c r="K92" i="16" s="1"/>
  <c r="J91" i="16"/>
  <c r="K91" i="16" s="1"/>
  <c r="J90" i="16"/>
  <c r="K90" i="16" s="1"/>
  <c r="J89" i="16"/>
  <c r="K89" i="16" s="1"/>
  <c r="J88" i="16"/>
  <c r="K88" i="16" s="1"/>
  <c r="J84" i="16"/>
  <c r="K84" i="16" s="1"/>
  <c r="J83" i="16"/>
  <c r="K83" i="16" s="1"/>
  <c r="J82" i="16"/>
  <c r="K82" i="16" s="1"/>
  <c r="J81" i="16"/>
  <c r="K81" i="16" s="1"/>
  <c r="J80" i="16"/>
  <c r="K80" i="16" s="1"/>
  <c r="J79" i="16"/>
  <c r="K79" i="16" s="1"/>
  <c r="J77" i="16"/>
  <c r="K77" i="16" s="1"/>
  <c r="J76" i="16"/>
  <c r="K76" i="16" s="1"/>
  <c r="J75" i="16"/>
  <c r="K75" i="16" s="1"/>
  <c r="J74" i="16"/>
  <c r="K74" i="16" s="1"/>
  <c r="J73" i="16"/>
  <c r="K73" i="16" s="1"/>
  <c r="J72" i="16"/>
  <c r="K72" i="16" s="1"/>
  <c r="J71" i="16"/>
  <c r="K71" i="16" s="1"/>
  <c r="J66" i="16"/>
  <c r="K66" i="16" s="1"/>
  <c r="J65" i="16"/>
  <c r="K65" i="16" s="1"/>
  <c r="J64" i="16"/>
  <c r="K64" i="16" s="1"/>
  <c r="J63" i="16"/>
  <c r="K63" i="16" s="1"/>
  <c r="J61" i="16"/>
  <c r="K61" i="16" s="1"/>
  <c r="J60" i="16"/>
  <c r="K60" i="16" s="1"/>
  <c r="J59" i="16"/>
  <c r="K59" i="16" s="1"/>
  <c r="J58" i="16"/>
  <c r="K58" i="16" s="1"/>
  <c r="J57" i="16"/>
  <c r="K57" i="16" s="1"/>
  <c r="J55" i="16"/>
  <c r="K55" i="16" s="1"/>
  <c r="J54" i="16"/>
  <c r="K54" i="16" s="1"/>
  <c r="J51" i="16"/>
  <c r="K51" i="16" s="1"/>
  <c r="J49" i="16"/>
  <c r="K49" i="16" s="1"/>
  <c r="J48" i="16"/>
  <c r="K48" i="16" s="1"/>
  <c r="J47" i="16"/>
  <c r="K47" i="16" s="1"/>
  <c r="J46" i="16"/>
  <c r="K46" i="16" s="1"/>
  <c r="J45" i="16"/>
  <c r="K45" i="16" s="1"/>
  <c r="J40" i="16"/>
  <c r="K40" i="16" s="1"/>
  <c r="J39" i="16"/>
  <c r="K39" i="16" s="1"/>
  <c r="J37" i="16"/>
  <c r="K37" i="16" s="1"/>
  <c r="J36" i="16"/>
  <c r="K36" i="16" s="1"/>
  <c r="J34" i="16"/>
  <c r="K34" i="16" s="1"/>
  <c r="J33" i="16"/>
  <c r="K33" i="16" s="1"/>
  <c r="J32" i="16"/>
  <c r="K32" i="16" s="1"/>
  <c r="J31" i="16"/>
  <c r="K31" i="16" s="1"/>
  <c r="J29" i="16"/>
  <c r="K29" i="16" s="1"/>
  <c r="J26" i="16"/>
  <c r="K26" i="16" s="1"/>
  <c r="J24" i="16"/>
  <c r="K24" i="16" s="1"/>
  <c r="J22" i="16"/>
  <c r="K22" i="16" s="1"/>
  <c r="J21" i="16"/>
  <c r="K21" i="16" s="1"/>
  <c r="J20" i="16"/>
  <c r="K20" i="16" s="1"/>
  <c r="K270" i="16" l="1"/>
  <c r="K354" i="16"/>
  <c r="J354" i="16"/>
  <c r="J270" i="16"/>
  <c r="J382" i="16" s="1"/>
  <c r="K383" i="16" l="1"/>
  <c r="D19" i="5" s="1"/>
  <c r="H211" i="3"/>
  <c r="F212" i="2"/>
  <c r="J206" i="1"/>
  <c r="K206" i="1" s="1"/>
  <c r="D19" i="6" l="1"/>
  <c r="D19" i="7"/>
  <c r="J162" i="1"/>
  <c r="K162" i="1" s="1"/>
  <c r="H238" i="3"/>
  <c r="H239" i="3"/>
  <c r="H240" i="3"/>
  <c r="H279" i="3"/>
  <c r="H280" i="3"/>
  <c r="H281" i="3"/>
  <c r="H282" i="3"/>
  <c r="H283" i="3"/>
  <c r="H284" i="3"/>
  <c r="H285" i="3"/>
  <c r="H286" i="3"/>
  <c r="H287" i="3"/>
  <c r="H288"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9" i="3"/>
  <c r="H351" i="3"/>
  <c r="H352" i="3"/>
  <c r="H355" i="3"/>
  <c r="H356" i="3"/>
  <c r="H357" i="3"/>
  <c r="H361"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20" i="3"/>
  <c r="H121" i="3"/>
  <c r="H122"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2" i="3"/>
  <c r="H213" i="3"/>
  <c r="H214" i="3"/>
  <c r="H215" i="3"/>
  <c r="H216" i="3"/>
  <c r="H217" i="3"/>
  <c r="H218" i="3"/>
  <c r="H219" i="3"/>
  <c r="H220" i="3"/>
  <c r="H221" i="3"/>
  <c r="H222" i="3"/>
  <c r="H223" i="3"/>
  <c r="H228" i="3"/>
  <c r="H229" i="3"/>
  <c r="H230" i="3"/>
  <c r="H231" i="3"/>
  <c r="H234" i="3"/>
  <c r="H235" i="3"/>
  <c r="H236" i="3"/>
  <c r="H237" i="3"/>
  <c r="H241" i="3"/>
  <c r="H242" i="3"/>
  <c r="H243" i="3"/>
  <c r="H245" i="3"/>
  <c r="H246" i="3"/>
  <c r="H247" i="3"/>
  <c r="H250" i="3"/>
  <c r="H251" i="3"/>
  <c r="H252" i="3"/>
  <c r="H253" i="3"/>
  <c r="H254" i="3"/>
  <c r="H255" i="3"/>
  <c r="H256" i="3"/>
  <c r="H257" i="3"/>
  <c r="H258" i="3"/>
  <c r="H259" i="3"/>
  <c r="H260" i="3"/>
  <c r="H261" i="3"/>
  <c r="H262" i="3"/>
  <c r="H263" i="3"/>
  <c r="H264" i="3"/>
  <c r="H265" i="3"/>
  <c r="H266" i="3"/>
  <c r="H267" i="3"/>
  <c r="H268" i="3"/>
  <c r="H269" i="3"/>
  <c r="H274" i="3"/>
  <c r="H275" i="3"/>
  <c r="H19" i="3"/>
  <c r="F269" i="2"/>
  <c r="F271" i="2"/>
  <c r="F272" i="2"/>
  <c r="F276" i="2"/>
  <c r="F277" i="2"/>
  <c r="F279" i="2"/>
  <c r="F280" i="2"/>
  <c r="F281" i="2"/>
  <c r="F283" i="2"/>
  <c r="F284" i="2"/>
  <c r="F285" i="2"/>
  <c r="F286" i="2"/>
  <c r="F287" i="2"/>
  <c r="F288" i="2"/>
  <c r="F290" i="2"/>
  <c r="F291" i="2"/>
  <c r="F292" i="2"/>
  <c r="F294" i="2"/>
  <c r="F295" i="2"/>
  <c r="F297" i="2"/>
  <c r="F298" i="2"/>
  <c r="F299" i="2"/>
  <c r="F300" i="2"/>
  <c r="F302" i="2"/>
  <c r="F303" i="2"/>
  <c r="F304" i="2"/>
  <c r="F305" i="2"/>
  <c r="F306" i="2"/>
  <c r="F307" i="2"/>
  <c r="F308" i="2"/>
  <c r="F309" i="2"/>
  <c r="F310" i="2"/>
  <c r="F311" i="2"/>
  <c r="F312" i="2"/>
  <c r="F313" i="2"/>
  <c r="F314" i="2"/>
  <c r="F324" i="2"/>
  <c r="F325" i="2"/>
  <c r="F329" i="2"/>
  <c r="F330" i="2"/>
  <c r="F331" i="2"/>
  <c r="F332" i="2"/>
  <c r="F333" i="2"/>
  <c r="F334" i="2"/>
  <c r="F335" i="2"/>
  <c r="F336" i="2"/>
  <c r="F337" i="2"/>
  <c r="F338" i="2"/>
  <c r="F268" i="2"/>
  <c r="F20" i="2"/>
  <c r="F21" i="2"/>
  <c r="F22" i="2"/>
  <c r="F24" i="2"/>
  <c r="F26" i="2"/>
  <c r="F29" i="2"/>
  <c r="F31" i="2"/>
  <c r="F32" i="2"/>
  <c r="F33" i="2"/>
  <c r="F34" i="2"/>
  <c r="F36" i="2"/>
  <c r="F37" i="2"/>
  <c r="F39" i="2"/>
  <c r="F40" i="2"/>
  <c r="F45" i="2"/>
  <c r="F46" i="2"/>
  <c r="F47" i="2"/>
  <c r="F48" i="2"/>
  <c r="F49" i="2"/>
  <c r="F50" i="2"/>
  <c r="F53" i="2"/>
  <c r="F54" i="2"/>
  <c r="F56" i="2"/>
  <c r="F57" i="2"/>
  <c r="F58" i="2"/>
  <c r="F59" i="2"/>
  <c r="F60" i="2"/>
  <c r="F62" i="2"/>
  <c r="F63" i="2"/>
  <c r="F64" i="2"/>
  <c r="F65" i="2"/>
  <c r="F70" i="2"/>
  <c r="F71" i="2"/>
  <c r="F72" i="2"/>
  <c r="F73" i="2"/>
  <c r="F74" i="2"/>
  <c r="F75" i="2"/>
  <c r="F76" i="2"/>
  <c r="F78" i="2"/>
  <c r="F79" i="2"/>
  <c r="F80" i="2"/>
  <c r="F81" i="2"/>
  <c r="F82" i="2"/>
  <c r="F83" i="2"/>
  <c r="F87" i="2"/>
  <c r="F88" i="2"/>
  <c r="F89" i="2"/>
  <c r="F90" i="2"/>
  <c r="F91" i="2"/>
  <c r="F93" i="2"/>
  <c r="F94" i="2"/>
  <c r="F95" i="2"/>
  <c r="F97" i="2"/>
  <c r="F98" i="2"/>
  <c r="F101" i="2"/>
  <c r="F102" i="2"/>
  <c r="F103" i="2"/>
  <c r="F107" i="2"/>
  <c r="F109" i="2"/>
  <c r="F112" i="2"/>
  <c r="F113" i="2"/>
  <c r="F115" i="2"/>
  <c r="F119" i="2"/>
  <c r="F123" i="2"/>
  <c r="F124" i="2"/>
  <c r="F126" i="2"/>
  <c r="F127" i="2"/>
  <c r="F132" i="2"/>
  <c r="F133" i="2"/>
  <c r="F136" i="2"/>
  <c r="F137" i="2"/>
  <c r="F139" i="2"/>
  <c r="F140" i="2"/>
  <c r="F143" i="2"/>
  <c r="F144" i="2"/>
  <c r="F146" i="2"/>
  <c r="F147" i="2"/>
  <c r="F150" i="2"/>
  <c r="F151" i="2"/>
  <c r="F155" i="2"/>
  <c r="F157" i="2"/>
  <c r="F159" i="2"/>
  <c r="F163" i="2"/>
  <c r="F165" i="2"/>
  <c r="F167" i="2"/>
  <c r="F168" i="2"/>
  <c r="F169" i="2"/>
  <c r="F170" i="2"/>
  <c r="F173" i="2"/>
  <c r="F174" i="2"/>
  <c r="F176" i="2"/>
  <c r="F177" i="2"/>
  <c r="F178" i="2"/>
  <c r="F179" i="2"/>
  <c r="F180" i="2"/>
  <c r="F182" i="2"/>
  <c r="F183" i="2"/>
  <c r="F184" i="2"/>
  <c r="F185" i="2"/>
  <c r="F189" i="2"/>
  <c r="F190" i="2"/>
  <c r="F191" i="2"/>
  <c r="F193" i="2"/>
  <c r="F194" i="2"/>
  <c r="F195" i="2"/>
  <c r="F196" i="2"/>
  <c r="F197" i="2"/>
  <c r="F198" i="2"/>
  <c r="F199" i="2"/>
  <c r="F200" i="2"/>
  <c r="F201" i="2"/>
  <c r="F202" i="2"/>
  <c r="F203" i="2"/>
  <c r="F204" i="2"/>
  <c r="F206" i="2"/>
  <c r="F207" i="2"/>
  <c r="F208" i="2"/>
  <c r="F209" i="2"/>
  <c r="F211" i="2"/>
  <c r="F213" i="2"/>
  <c r="F214" i="2"/>
  <c r="F216" i="2"/>
  <c r="F218" i="2"/>
  <c r="F219" i="2"/>
  <c r="F220" i="2"/>
  <c r="F221" i="2"/>
  <c r="F222" i="2"/>
  <c r="F223" i="2"/>
  <c r="F224" i="2"/>
  <c r="F225" i="2"/>
  <c r="F226" i="2"/>
  <c r="F227" i="2"/>
  <c r="F228" i="2"/>
  <c r="F229" i="2"/>
  <c r="F230" i="2"/>
  <c r="F231" i="2"/>
  <c r="F232" i="2"/>
  <c r="F233" i="2"/>
  <c r="F235" i="2"/>
  <c r="F236" i="2"/>
  <c r="F237" i="2"/>
  <c r="F238" i="2"/>
  <c r="F239" i="2"/>
  <c r="F241" i="2"/>
  <c r="F242" i="2"/>
  <c r="F243" i="2"/>
  <c r="F244" i="2"/>
  <c r="F245" i="2"/>
  <c r="F246" i="2"/>
  <c r="F247" i="2"/>
  <c r="F248" i="2"/>
  <c r="F249" i="2"/>
  <c r="F250" i="2"/>
  <c r="F251" i="2"/>
  <c r="F252" i="2"/>
  <c r="F253" i="2"/>
  <c r="F254" i="2"/>
  <c r="F255" i="2"/>
  <c r="F257" i="2"/>
  <c r="F258" i="2"/>
  <c r="F259" i="2"/>
  <c r="F260" i="2"/>
  <c r="F261" i="2"/>
  <c r="F19" i="2"/>
  <c r="J261" i="1"/>
  <c r="K261" i="1" s="1"/>
  <c r="J263" i="1"/>
  <c r="K263" i="1" s="1"/>
  <c r="J264" i="1"/>
  <c r="K264" i="1" s="1"/>
  <c r="J268" i="1"/>
  <c r="K268" i="1" s="1"/>
  <c r="J269" i="1"/>
  <c r="K269" i="1" s="1"/>
  <c r="J271" i="1"/>
  <c r="K271" i="1" s="1"/>
  <c r="J272" i="1"/>
  <c r="K272" i="1" s="1"/>
  <c r="J273" i="1"/>
  <c r="K273" i="1" s="1"/>
  <c r="J275" i="1"/>
  <c r="K275" i="1" s="1"/>
  <c r="J276" i="1"/>
  <c r="K276" i="1" s="1"/>
  <c r="J277" i="1"/>
  <c r="K277" i="1" s="1"/>
  <c r="J278" i="1"/>
  <c r="K278" i="1" s="1"/>
  <c r="J279" i="1"/>
  <c r="K279" i="1" s="1"/>
  <c r="J280" i="1"/>
  <c r="K280" i="1" s="1"/>
  <c r="J282" i="1"/>
  <c r="K282" i="1" s="1"/>
  <c r="J283" i="1"/>
  <c r="K283" i="1" s="1"/>
  <c r="J284" i="1"/>
  <c r="K284" i="1" s="1"/>
  <c r="J286" i="1"/>
  <c r="K286" i="1" s="1"/>
  <c r="J287" i="1"/>
  <c r="K287" i="1" s="1"/>
  <c r="J289" i="1"/>
  <c r="K289" i="1" s="1"/>
  <c r="J290" i="1"/>
  <c r="K290" i="1" s="1"/>
  <c r="J291" i="1"/>
  <c r="K291" i="1" s="1"/>
  <c r="J292" i="1"/>
  <c r="K292" i="1" s="1"/>
  <c r="J294" i="1"/>
  <c r="K294" i="1" s="1"/>
  <c r="J295" i="1"/>
  <c r="K295" i="1" s="1"/>
  <c r="J296" i="1"/>
  <c r="K296" i="1" s="1"/>
  <c r="J297" i="1"/>
  <c r="K297" i="1" s="1"/>
  <c r="J298" i="1"/>
  <c r="K298" i="1" s="1"/>
  <c r="J299" i="1"/>
  <c r="K299" i="1" s="1"/>
  <c r="J300" i="1"/>
  <c r="K300" i="1" s="1"/>
  <c r="J301" i="1"/>
  <c r="K301" i="1" s="1"/>
  <c r="J302" i="1"/>
  <c r="K302" i="1" s="1"/>
  <c r="J303" i="1"/>
  <c r="K303" i="1" s="1"/>
  <c r="J304" i="1"/>
  <c r="K304" i="1" s="1"/>
  <c r="J305" i="1"/>
  <c r="K305" i="1" s="1"/>
  <c r="J306" i="1"/>
  <c r="K306" i="1" s="1"/>
  <c r="J314" i="1"/>
  <c r="K314" i="1" s="1"/>
  <c r="J318" i="1"/>
  <c r="K318" i="1" s="1"/>
  <c r="J319" i="1"/>
  <c r="K319" i="1" s="1"/>
  <c r="J320" i="1"/>
  <c r="K320" i="1" s="1"/>
  <c r="J321" i="1"/>
  <c r="K321" i="1" s="1"/>
  <c r="J322" i="1"/>
  <c r="K322" i="1" s="1"/>
  <c r="J323" i="1"/>
  <c r="K323" i="1" s="1"/>
  <c r="J324" i="1"/>
  <c r="K324" i="1" s="1"/>
  <c r="J325" i="1"/>
  <c r="K325" i="1" s="1"/>
  <c r="J326" i="1"/>
  <c r="K326" i="1" s="1"/>
  <c r="J327" i="1"/>
  <c r="K327" i="1" s="1"/>
  <c r="J260" i="1"/>
  <c r="J17" i="1"/>
  <c r="K17" i="1" s="1"/>
  <c r="J18" i="1"/>
  <c r="K18" i="1" s="1"/>
  <c r="J19" i="1"/>
  <c r="K19" i="1" s="1"/>
  <c r="J21" i="1"/>
  <c r="K21" i="1" s="1"/>
  <c r="J23" i="1"/>
  <c r="K23" i="1" s="1"/>
  <c r="J26" i="1"/>
  <c r="K26" i="1" s="1"/>
  <c r="J28" i="1"/>
  <c r="K28" i="1" s="1"/>
  <c r="J29" i="1"/>
  <c r="K29" i="1" s="1"/>
  <c r="J30" i="1"/>
  <c r="K30" i="1" s="1"/>
  <c r="J31" i="1"/>
  <c r="K31" i="1" s="1"/>
  <c r="J33" i="1"/>
  <c r="K33" i="1" s="1"/>
  <c r="J34" i="1"/>
  <c r="K34" i="1" s="1"/>
  <c r="J36" i="1"/>
  <c r="K36" i="1" s="1"/>
  <c r="J37" i="1"/>
  <c r="K37" i="1" s="1"/>
  <c r="J40" i="1"/>
  <c r="K40" i="1" s="1"/>
  <c r="J42" i="1"/>
  <c r="K42" i="1" s="1"/>
  <c r="J43" i="1"/>
  <c r="K43" i="1" s="1"/>
  <c r="J44" i="1"/>
  <c r="K44" i="1" s="1"/>
  <c r="J45" i="1"/>
  <c r="K45" i="1" s="1"/>
  <c r="J46" i="1"/>
  <c r="K46" i="1" s="1"/>
  <c r="J47" i="1"/>
  <c r="K47" i="1" s="1"/>
  <c r="J50" i="1"/>
  <c r="K50" i="1" s="1"/>
  <c r="J51" i="1"/>
  <c r="K51" i="1" s="1"/>
  <c r="J53" i="1"/>
  <c r="K53" i="1" s="1"/>
  <c r="J54" i="1"/>
  <c r="K54" i="1" s="1"/>
  <c r="J55" i="1"/>
  <c r="K55" i="1" s="1"/>
  <c r="J56" i="1"/>
  <c r="K56" i="1" s="1"/>
  <c r="J57" i="1"/>
  <c r="K57" i="1" s="1"/>
  <c r="J59" i="1"/>
  <c r="K59" i="1" s="1"/>
  <c r="J60" i="1"/>
  <c r="K60" i="1" s="1"/>
  <c r="J61" i="1"/>
  <c r="K61" i="1" s="1"/>
  <c r="J62" i="1"/>
  <c r="K62" i="1" s="1"/>
  <c r="J67" i="1"/>
  <c r="K67" i="1" s="1"/>
  <c r="J68" i="1"/>
  <c r="K68" i="1" s="1"/>
  <c r="J69" i="1"/>
  <c r="K69" i="1" s="1"/>
  <c r="J70" i="1"/>
  <c r="K70" i="1" s="1"/>
  <c r="J71" i="1"/>
  <c r="K71" i="1" s="1"/>
  <c r="J72" i="1"/>
  <c r="K72" i="1" s="1"/>
  <c r="J73" i="1"/>
  <c r="K73" i="1" s="1"/>
  <c r="J76" i="1"/>
  <c r="K76" i="1" s="1"/>
  <c r="J77" i="1"/>
  <c r="K77" i="1" s="1"/>
  <c r="J78" i="1"/>
  <c r="K78" i="1" s="1"/>
  <c r="J79" i="1"/>
  <c r="K79" i="1" s="1"/>
  <c r="J80" i="1"/>
  <c r="K80" i="1" s="1"/>
  <c r="J81" i="1"/>
  <c r="K81" i="1" s="1"/>
  <c r="J85" i="1"/>
  <c r="K85" i="1" s="1"/>
  <c r="J86" i="1"/>
  <c r="K86" i="1" s="1"/>
  <c r="J87" i="1"/>
  <c r="K87" i="1" s="1"/>
  <c r="J88" i="1"/>
  <c r="K88" i="1" s="1"/>
  <c r="J89" i="1"/>
  <c r="K89" i="1" s="1"/>
  <c r="J90" i="1"/>
  <c r="K90" i="1" s="1"/>
  <c r="J91" i="1"/>
  <c r="K91" i="1" s="1"/>
  <c r="J92" i="1"/>
  <c r="K92" i="1" s="1"/>
  <c r="J93" i="1"/>
  <c r="K93" i="1" s="1"/>
  <c r="J95" i="1"/>
  <c r="K95" i="1" s="1"/>
  <c r="J96" i="1"/>
  <c r="K96" i="1" s="1"/>
  <c r="J99" i="1"/>
  <c r="K99" i="1" s="1"/>
  <c r="J100" i="1"/>
  <c r="K100" i="1" s="1"/>
  <c r="J101" i="1"/>
  <c r="K101" i="1" s="1"/>
  <c r="J105" i="1"/>
  <c r="K105" i="1" s="1"/>
  <c r="J107" i="1"/>
  <c r="K107" i="1" s="1"/>
  <c r="J110" i="1"/>
  <c r="K110" i="1" s="1"/>
  <c r="J111" i="1"/>
  <c r="K111" i="1" s="1"/>
  <c r="J113" i="1"/>
  <c r="K113" i="1" s="1"/>
  <c r="J116" i="1"/>
  <c r="K116" i="1" s="1"/>
  <c r="J120" i="1"/>
  <c r="K120" i="1" s="1"/>
  <c r="J121" i="1"/>
  <c r="K121" i="1" s="1"/>
  <c r="J123" i="1"/>
  <c r="K123" i="1" s="1"/>
  <c r="J124" i="1"/>
  <c r="K124" i="1" s="1"/>
  <c r="J129" i="1"/>
  <c r="K129" i="1" s="1"/>
  <c r="J130" i="1"/>
  <c r="K130" i="1" s="1"/>
  <c r="J133" i="1"/>
  <c r="K133" i="1" s="1"/>
  <c r="J134" i="1"/>
  <c r="K134" i="1" s="1"/>
  <c r="J136" i="1"/>
  <c r="K136" i="1" s="1"/>
  <c r="J137" i="1"/>
  <c r="K137" i="1" s="1"/>
  <c r="J140" i="1"/>
  <c r="K140" i="1" s="1"/>
  <c r="J141" i="1"/>
  <c r="K141" i="1" s="1"/>
  <c r="J143" i="1"/>
  <c r="K143" i="1" s="1"/>
  <c r="J144" i="1"/>
  <c r="K144" i="1" s="1"/>
  <c r="J146" i="1"/>
  <c r="K146" i="1" s="1"/>
  <c r="J147" i="1"/>
  <c r="K147" i="1" s="1"/>
  <c r="J150" i="1"/>
  <c r="K150" i="1" s="1"/>
  <c r="J152" i="1"/>
  <c r="K152" i="1" s="1"/>
  <c r="J154" i="1"/>
  <c r="K154" i="1" s="1"/>
  <c r="J157" i="1"/>
  <c r="K157" i="1" s="1"/>
  <c r="J159" i="1"/>
  <c r="K159" i="1" s="1"/>
  <c r="J161" i="1"/>
  <c r="K161" i="1" s="1"/>
  <c r="J163" i="1"/>
  <c r="K163" i="1" s="1"/>
  <c r="J164" i="1"/>
  <c r="K164" i="1" s="1"/>
  <c r="J167" i="1"/>
  <c r="K167" i="1" s="1"/>
  <c r="J168" i="1"/>
  <c r="K168" i="1" s="1"/>
  <c r="J170" i="1"/>
  <c r="K170" i="1" s="1"/>
  <c r="J171" i="1"/>
  <c r="K171" i="1" s="1"/>
  <c r="J172" i="1"/>
  <c r="K172" i="1" s="1"/>
  <c r="J173" i="1"/>
  <c r="K173" i="1" s="1"/>
  <c r="J174" i="1"/>
  <c r="K174" i="1" s="1"/>
  <c r="J176" i="1"/>
  <c r="K176" i="1" s="1"/>
  <c r="J177" i="1"/>
  <c r="K177" i="1" s="1"/>
  <c r="J178" i="1"/>
  <c r="K178" i="1" s="1"/>
  <c r="J179" i="1"/>
  <c r="K179" i="1" s="1"/>
  <c r="J183" i="1"/>
  <c r="K183" i="1" s="1"/>
  <c r="J184" i="1"/>
  <c r="K184" i="1" s="1"/>
  <c r="J185" i="1"/>
  <c r="K185" i="1" s="1"/>
  <c r="J187" i="1"/>
  <c r="K187" i="1" s="1"/>
  <c r="J188" i="1"/>
  <c r="K188" i="1" s="1"/>
  <c r="J189" i="1"/>
  <c r="K189" i="1" s="1"/>
  <c r="J190" i="1"/>
  <c r="K190" i="1" s="1"/>
  <c r="J191" i="1"/>
  <c r="K191" i="1" s="1"/>
  <c r="J192" i="1"/>
  <c r="K192" i="1" s="1"/>
  <c r="J193" i="1"/>
  <c r="K193" i="1" s="1"/>
  <c r="J194" i="1"/>
  <c r="K194" i="1" s="1"/>
  <c r="J195" i="1"/>
  <c r="K195" i="1" s="1"/>
  <c r="J196" i="1"/>
  <c r="K196" i="1" s="1"/>
  <c r="J197" i="1"/>
  <c r="K197" i="1" s="1"/>
  <c r="J198" i="1"/>
  <c r="K198" i="1" s="1"/>
  <c r="J200" i="1"/>
  <c r="K200" i="1" s="1"/>
  <c r="J201" i="1"/>
  <c r="K201" i="1" s="1"/>
  <c r="J202" i="1"/>
  <c r="K202" i="1" s="1"/>
  <c r="J203" i="1"/>
  <c r="K203" i="1" s="1"/>
  <c r="J205" i="1"/>
  <c r="K205" i="1" s="1"/>
  <c r="J207" i="1"/>
  <c r="K207" i="1" s="1"/>
  <c r="J208" i="1"/>
  <c r="K208" i="1" s="1"/>
  <c r="J209" i="1"/>
  <c r="K209" i="1" s="1"/>
  <c r="J211" i="1"/>
  <c r="K211" i="1" s="1"/>
  <c r="J212" i="1"/>
  <c r="K212" i="1" s="1"/>
  <c r="J213" i="1"/>
  <c r="K213" i="1" s="1"/>
  <c r="J214" i="1"/>
  <c r="K214" i="1" s="1"/>
  <c r="J215" i="1"/>
  <c r="K215" i="1" s="1"/>
  <c r="J216" i="1"/>
  <c r="K216" i="1" s="1"/>
  <c r="J217" i="1"/>
  <c r="K217" i="1" s="1"/>
  <c r="J218" i="1"/>
  <c r="K218" i="1" s="1"/>
  <c r="J219" i="1"/>
  <c r="K219" i="1" s="1"/>
  <c r="J220" i="1"/>
  <c r="K220" i="1" s="1"/>
  <c r="J221" i="1"/>
  <c r="K221" i="1" s="1"/>
  <c r="J222" i="1"/>
  <c r="K222" i="1" s="1"/>
  <c r="J223" i="1"/>
  <c r="K223" i="1" s="1"/>
  <c r="J224" i="1"/>
  <c r="K224" i="1" s="1"/>
  <c r="J225" i="1"/>
  <c r="K225" i="1" s="1"/>
  <c r="J226" i="1"/>
  <c r="K226" i="1" s="1"/>
  <c r="J228" i="1"/>
  <c r="K228" i="1" s="1"/>
  <c r="J229" i="1"/>
  <c r="K229" i="1" s="1"/>
  <c r="J230" i="1"/>
  <c r="K230" i="1" s="1"/>
  <c r="J231" i="1"/>
  <c r="K231" i="1" s="1"/>
  <c r="J233" i="1"/>
  <c r="K233" i="1" s="1"/>
  <c r="J234" i="1"/>
  <c r="K234" i="1" s="1"/>
  <c r="J235" i="1"/>
  <c r="K235" i="1" s="1"/>
  <c r="J236" i="1"/>
  <c r="K236" i="1" s="1"/>
  <c r="J237" i="1"/>
  <c r="K237" i="1" s="1"/>
  <c r="J238" i="1"/>
  <c r="K238" i="1" s="1"/>
  <c r="J239" i="1"/>
  <c r="K239" i="1" s="1"/>
  <c r="J240" i="1"/>
  <c r="K240" i="1" s="1"/>
  <c r="J241" i="1"/>
  <c r="K241" i="1" s="1"/>
  <c r="J242" i="1"/>
  <c r="K242" i="1" s="1"/>
  <c r="J243" i="1"/>
  <c r="K243" i="1" s="1"/>
  <c r="J244" i="1"/>
  <c r="K244" i="1" s="1"/>
  <c r="J245" i="1"/>
  <c r="K245" i="1" s="1"/>
  <c r="J246" i="1"/>
  <c r="K246" i="1" s="1"/>
  <c r="J247" i="1"/>
  <c r="K247" i="1" s="1"/>
  <c r="J248" i="1"/>
  <c r="K248" i="1" s="1"/>
  <c r="J249" i="1"/>
  <c r="K249" i="1" s="1"/>
  <c r="J250" i="1"/>
  <c r="K250" i="1" s="1"/>
  <c r="J251" i="1"/>
  <c r="K251" i="1" s="1"/>
  <c r="J252" i="1"/>
  <c r="K252" i="1" s="1"/>
  <c r="J253" i="1"/>
  <c r="K253" i="1" s="1"/>
  <c r="J16" i="1"/>
  <c r="K260" i="1" l="1"/>
  <c r="K328" i="1" s="1"/>
  <c r="J328" i="1"/>
  <c r="K16" i="1"/>
  <c r="K254" i="1" s="1"/>
  <c r="J254" i="1"/>
  <c r="F262" i="2"/>
  <c r="F339" i="2"/>
  <c r="H276" i="3"/>
  <c r="H362" i="3"/>
  <c r="J332" i="1" l="1"/>
  <c r="F340" i="2"/>
  <c r="H363" i="3"/>
  <c r="J329" i="1"/>
  <c r="J331" i="1" s="1"/>
  <c r="D17" i="5" l="1"/>
  <c r="D20" i="5" s="1"/>
  <c r="D23" i="6" s="1"/>
  <c r="D23" i="7"/>
  <c r="D17" i="6"/>
  <c r="D17" i="7"/>
  <c r="D15" i="6"/>
  <c r="D15" i="7"/>
  <c r="D27" i="7" l="1"/>
  <c r="B13" i="13" s="1"/>
  <c r="D27" i="6"/>
  <c r="C4" i="14" l="1"/>
</calcChain>
</file>

<file path=xl/sharedStrings.xml><?xml version="1.0" encoding="utf-8"?>
<sst xmlns="http://schemas.openxmlformats.org/spreadsheetml/2006/main" count="3254" uniqueCount="836">
  <si>
    <t>Schedule - 1</t>
  </si>
  <si>
    <t>Name        :</t>
  </si>
  <si>
    <t>Address    :</t>
  </si>
  <si>
    <t>PLANT AND EQUIPMENT (INCLUDING MANDATORY SPARES PARTS) TO BE SUPPLIED:</t>
  </si>
  <si>
    <t>All Prices are in Indian Rupees.</t>
  </si>
  <si>
    <t>Item  Description</t>
  </si>
  <si>
    <t>Unit</t>
  </si>
  <si>
    <t>Qty.</t>
  </si>
  <si>
    <t>I</t>
  </si>
  <si>
    <r>
      <rPr>
        <b/>
        <sz val="11"/>
        <color rgb="FFFFFFFF"/>
        <rFont val="Cambria"/>
        <family val="1"/>
        <scheme val="major"/>
      </rPr>
      <t>(SCHEDULE OF RATES AND PRICES)</t>
    </r>
  </si>
  <si>
    <r>
      <rPr>
        <b/>
        <sz val="11"/>
        <rFont val="Cambria"/>
        <family val="1"/>
        <scheme val="major"/>
      </rPr>
      <t>SI.
No.</t>
    </r>
  </si>
  <si>
    <t>Bidder’s Name and Address :</t>
  </si>
  <si>
    <t>Quantity</t>
  </si>
  <si>
    <t>II</t>
  </si>
  <si>
    <t xml:space="preserve">Tender NIT No. </t>
  </si>
  <si>
    <t>220/33KV NAGROTA SUBSTATION</t>
  </si>
  <si>
    <t>LILO of  220kV Kishenpur-Barn</t>
  </si>
  <si>
    <t>Note :</t>
  </si>
  <si>
    <t>Date :</t>
  </si>
  <si>
    <t>Printed Name   :</t>
  </si>
  <si>
    <t>Place :</t>
  </si>
  <si>
    <t>Designation:</t>
  </si>
  <si>
    <t>LOCAL TRANSPORTATION, INSURANCE AND OTHER INCIDENTAL SERVICES</t>
  </si>
  <si>
    <t>Description</t>
  </si>
  <si>
    <t>10 = 7 x 9</t>
  </si>
  <si>
    <t>Schedule - 2</t>
  </si>
  <si>
    <t>SI.
No.</t>
  </si>
  <si>
    <t>Schedule - 3</t>
  </si>
  <si>
    <t>Sl. No.</t>
  </si>
  <si>
    <t>Unit Erection Charges</t>
  </si>
  <si>
    <t>Total Erection Charges</t>
  </si>
  <si>
    <t>INSTALLATION CHARGES</t>
  </si>
  <si>
    <t>Training Charges</t>
  </si>
  <si>
    <t>TRAINING CHARGES</t>
  </si>
  <si>
    <t xml:space="preserve">To:                                                                                                                                                          REC Transmission Projects Company Limited 
(A wholly owned subsidiary of REC, a ‘Navratna CPSE’
Under the Ministry of Power, Govt of India)
ECE House, 3rd Floor, Annexe – II,
28 A, K G MARG, NEW DELHI – 110 001
Website: www.rectpcl.in
</t>
  </si>
  <si>
    <t>Schedule - 4</t>
  </si>
  <si>
    <t>Schedule-5</t>
  </si>
  <si>
    <t xml:space="preserve">SUMMARY OF TAXES &amp; DUTIES APPLICABLE ON PLANT &amp; EQUIPMENT    </t>
  </si>
  <si>
    <t>Item Nos.</t>
  </si>
  <si>
    <t>Total Price (INR)</t>
  </si>
  <si>
    <t>Schedule-6</t>
  </si>
  <si>
    <t xml:space="preserve"> (GRAND SUMMARY)     </t>
  </si>
  <si>
    <t>TOTAL SCHEDULE NO. 1</t>
  </si>
  <si>
    <t>TOTAL SCHEDULE NO. 2</t>
  </si>
  <si>
    <t>TOTAL SCHEDULE NO. 3</t>
  </si>
  <si>
    <t>Installation Charges</t>
  </si>
  <si>
    <t>TOTAL SCHEDULE NO. 4</t>
  </si>
  <si>
    <t>TOTAL SCHEDULE NO. 5</t>
  </si>
  <si>
    <t>Taxes and Duties</t>
  </si>
  <si>
    <t>TOTAL SCHEDULE NO. 7</t>
  </si>
  <si>
    <t>GRAND TOTAL [1+2+3+4+5]</t>
  </si>
  <si>
    <r>
      <rPr>
        <sz val="11"/>
        <rFont val="Cambria"/>
        <family val="1"/>
        <scheme val="major"/>
      </rPr>
      <t>Type Test Charges
[Total of this Schedule is included in Schedule - 1 above.]</t>
    </r>
  </si>
  <si>
    <t xml:space="preserve"> (GRAND SUMMARY: AFTER DISCOUNT)     </t>
  </si>
  <si>
    <t>Schedule-6(After Discount)</t>
  </si>
  <si>
    <t xml:space="preserve">    (SCHEDULE OF RATES AND PRICES)    </t>
  </si>
  <si>
    <t>Schedule-7</t>
  </si>
  <si>
    <t>(SCHEDULE OF RATES AND PRICES: TRAINING CHARGES)</t>
  </si>
  <si>
    <t>HSN Code</t>
  </si>
  <si>
    <t>Unit Ex-works price(excluding GST)</t>
  </si>
  <si>
    <t>Total Ex-works price(excluding GST)</t>
  </si>
  <si>
    <t>Unit Freight, In-transit, Insurance, Loading &amp; Unloading  Charges</t>
  </si>
  <si>
    <t>Total  Freight, In-transit, Insurance, Loading &amp; Unloading  Charges</t>
  </si>
  <si>
    <t>(SAC) Service Acounting Code</t>
  </si>
  <si>
    <t>Rate of GST Applicable (%)</t>
  </si>
  <si>
    <t xml:space="preserve">To:  REC Transmission Projects Company Limited 
(A wholly owned subsidiary of REC, a ‘Navratna CPSE’
Under the Ministry of Power, Govt of India)
ECE House, 3rd Floor, Annexe – II,
28 A, K G MARG, NEW DELHI – 110 001
Website: www.rectpcl.in
</t>
  </si>
  <si>
    <r>
      <rPr>
        <b/>
        <sz val="11"/>
        <rFont val="Cambria"/>
        <family val="1"/>
        <scheme val="major"/>
      </rPr>
      <t>SAC
(Service Accounting Codes)</t>
    </r>
  </si>
  <si>
    <r>
      <rPr>
        <b/>
        <sz val="11"/>
        <rFont val="Cambria"/>
        <family val="1"/>
        <scheme val="major"/>
      </rPr>
      <t>Rate of GST
applicable ( in %)</t>
    </r>
  </si>
  <si>
    <t>PRICE COMPONENT OF TRAINING TO BE IMPARTED TO OWNER'S PERSONNEL BY BIDDER'S INSTRUCTOR</t>
  </si>
  <si>
    <t>* In case the bidder leaves the cell for confirmation of the HSN code and/or  GST rate  “blank”,  the HSN code and corresponding GST rate indicated by the Employer shall be deemed to be the one confirmed by the Bidder.</t>
  </si>
  <si>
    <t>For taining at site, the bidder shall considered the expenses of the instructor  (Trainer) only</t>
  </si>
  <si>
    <t>--</t>
  </si>
  <si>
    <t>Printed Name:</t>
  </si>
  <si>
    <t>Designation :</t>
  </si>
  <si>
    <t>All reasonable expenses for trainee including the round trip air fare up to manufacturer's plant, the food &amp; hotel accomodation charges and local travel    during their stay for training period, accommodation for the Instructor(Trainer) and Training material for the Trainees shall be included in the prices quoted by the bidder</t>
  </si>
  <si>
    <r>
      <rPr>
        <b/>
        <sz val="11"/>
        <rFont val="Cambria"/>
        <family val="1"/>
        <scheme val="major"/>
      </rPr>
      <t xml:space="preserve">Date
</t>
    </r>
    <r>
      <rPr>
        <b/>
        <sz val="11"/>
        <rFont val="Cambria"/>
        <family val="1"/>
        <scheme val="major"/>
      </rPr>
      <t>Place</t>
    </r>
  </si>
  <si>
    <t>Date          :</t>
  </si>
  <si>
    <t>Place         :</t>
  </si>
  <si>
    <t>Total GST for Supply of Goods (inter-alia including Type Test Charges) between the Contractor and the Employer (identified in Schedule 1') which are not included in the Ex-works price as per the provision of the Bidding Documents, as applicable.</t>
  </si>
  <si>
    <t>TOTAL GST ON GOODS</t>
  </si>
  <si>
    <t>TOTAL GST ON SERVICES</t>
  </si>
  <si>
    <t>GRAND TOTAL [1+2]</t>
  </si>
  <si>
    <t>#VALUE!</t>
  </si>
  <si>
    <r>
      <rPr>
        <sz val="11"/>
        <rFont val="Cambria"/>
        <family val="1"/>
        <scheme val="major"/>
      </rPr>
      <t>#VALUE!</t>
    </r>
  </si>
  <si>
    <r>
      <rPr>
        <sz val="11"/>
        <rFont val="Cambria"/>
        <family val="1"/>
        <scheme val="major"/>
      </rPr>
      <t>Total GST on Installation Services  (Schedule-3) and Training to be imparted in India (Schedule-4)</t>
    </r>
  </si>
  <si>
    <t>Ex-works price of Plant and Equipment including Type Test Charges</t>
  </si>
  <si>
    <t>Local Transportation, In-transit Insurance, loading and unloading</t>
  </si>
  <si>
    <t>TYPE TESTS CHARGES</t>
  </si>
  <si>
    <r>
      <rPr>
        <b/>
        <sz val="11"/>
        <rFont val="Book Antiqua"/>
        <family val="1"/>
      </rPr>
      <t>I</t>
    </r>
  </si>
  <si>
    <r>
      <rPr>
        <sz val="12"/>
        <rFont val="Book Antiqua"/>
        <family val="1"/>
      </rPr>
      <t>While filling up the worksheets following may please be observed :</t>
    </r>
  </si>
  <si>
    <r>
      <rPr>
        <b/>
        <sz val="12"/>
        <rFont val="Book Antiqua"/>
        <family val="1"/>
      </rPr>
      <t>(i)</t>
    </r>
  </si>
  <si>
    <r>
      <rPr>
        <sz val="12"/>
        <rFont val="Book Antiqua"/>
        <family val="1"/>
      </rPr>
      <t>Fill up only green shaded cells.</t>
    </r>
  </si>
  <si>
    <r>
      <rPr>
        <b/>
        <sz val="12"/>
        <rFont val="Book Antiqua"/>
        <family val="1"/>
      </rPr>
      <t>(ii)</t>
    </r>
  </si>
  <si>
    <r>
      <rPr>
        <b/>
        <sz val="12"/>
        <rFont val="Book Antiqua"/>
        <family val="1"/>
      </rPr>
      <t>(iii)</t>
    </r>
  </si>
  <si>
    <r>
      <rPr>
        <sz val="12"/>
        <rFont val="Book Antiqua"/>
        <family val="1"/>
      </rPr>
      <t>Select only the options provided in pull down menus.</t>
    </r>
  </si>
  <si>
    <r>
      <rPr>
        <b/>
        <sz val="12"/>
        <rFont val="Book Antiqua"/>
        <family val="1"/>
      </rPr>
      <t>(iv)</t>
    </r>
  </si>
  <si>
    <r>
      <rPr>
        <sz val="12"/>
        <rFont val="Book Antiqua"/>
        <family val="1"/>
      </rPr>
      <t>Do not link any cell of this work book with any other work book.</t>
    </r>
  </si>
  <si>
    <r>
      <rPr>
        <b/>
        <sz val="12"/>
        <rFont val="Book Antiqua"/>
        <family val="1"/>
      </rPr>
      <t>(v)</t>
    </r>
  </si>
  <si>
    <r>
      <rPr>
        <sz val="12"/>
        <rFont val="Book Antiqua"/>
        <family val="1"/>
      </rPr>
      <t>Do not use copy &amp; paste or cut &amp; paste options for filling up the data.</t>
    </r>
  </si>
  <si>
    <r>
      <rPr>
        <b/>
        <sz val="12"/>
        <rFont val="Book Antiqua"/>
        <family val="1"/>
      </rPr>
      <t>(vi)</t>
    </r>
  </si>
  <si>
    <r>
      <rPr>
        <sz val="12"/>
        <rFont val="Book Antiqua"/>
        <family val="1"/>
      </rPr>
      <t>Do not reformat any of the cell of the work book.</t>
    </r>
  </si>
  <si>
    <r>
      <rPr>
        <b/>
        <sz val="11"/>
        <rFont val="Book Antiqua"/>
        <family val="1"/>
      </rPr>
      <t>II</t>
    </r>
  </si>
  <si>
    <r>
      <rPr>
        <sz val="12"/>
        <rFont val="Book Antiqua"/>
        <family val="1"/>
      </rPr>
      <t>This Workbook consists of following worksheets :</t>
    </r>
  </si>
  <si>
    <r>
      <rPr>
        <b/>
        <sz val="12"/>
        <color rgb="FF0000FF"/>
        <rFont val="Book Antiqua"/>
        <family val="1"/>
      </rPr>
      <t>Cover :</t>
    </r>
  </si>
  <si>
    <r>
      <rPr>
        <sz val="12"/>
        <rFont val="Book Antiqua"/>
        <family val="1"/>
      </rPr>
      <t>Opening page of the workbook.</t>
    </r>
  </si>
  <si>
    <r>
      <rPr>
        <b/>
        <sz val="12"/>
        <color rgb="FF0000FF"/>
        <rFont val="Book Antiqua"/>
        <family val="1"/>
      </rPr>
      <t>Names of Bidder :</t>
    </r>
  </si>
  <si>
    <r>
      <rPr>
        <sz val="12"/>
        <rFont val="Book Antiqua"/>
        <family val="1"/>
      </rPr>
      <t>●</t>
    </r>
  </si>
  <si>
    <r>
      <rPr>
        <sz val="12"/>
        <rFont val="Book Antiqua"/>
        <family val="1"/>
      </rP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</si>
  <si>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r>
      <rPr>
        <sz val="12"/>
        <rFont val="Book Antiqua"/>
        <family val="1"/>
      </rPr>
      <t>Fill up names and address of the Sole Bidder and /or Joint Venture.</t>
    </r>
  </si>
  <si>
    <r>
      <rPr>
        <sz val="12"/>
        <rFont val="Book Antiqua"/>
        <family val="1"/>
      </rPr>
      <t>Fill up date in dd-mm-yyyy format from drop down menu.</t>
    </r>
  </si>
  <si>
    <r>
      <rPr>
        <sz val="12"/>
        <rFont val="Book Antiqua"/>
        <family val="1"/>
      </rPr>
      <t>Click for Sch-1 given at the right top of the worksheet to go to Sch-1.</t>
    </r>
  </si>
  <si>
    <r>
      <rPr>
        <b/>
        <sz val="12"/>
        <color rgb="FF0000FF"/>
        <rFont val="Book Antiqua"/>
        <family val="1"/>
      </rPr>
      <t>Sch-1 (Ex-works Prices) :</t>
    </r>
  </si>
  <si>
    <r>
      <rPr>
        <sz val="12"/>
        <rFont val="Book Antiqua"/>
        <family val="1"/>
      </rPr>
      <t>Total amount shall get calculated automatically.</t>
    </r>
  </si>
  <si>
    <r>
      <rPr>
        <b/>
        <sz val="12"/>
        <color rgb="FF0000FF"/>
        <rFont val="Book Antiqua"/>
        <family val="1"/>
      </rPr>
      <t>Sch-2 (Freight &amp; Insurance Charges) :</t>
    </r>
  </si>
  <si>
    <r>
      <rPr>
        <b/>
        <sz val="12"/>
        <color rgb="FF0000FF"/>
        <rFont val="Book Antiqua"/>
        <family val="1"/>
      </rPr>
      <t>Sch-3 (Erection  Charges) :</t>
    </r>
  </si>
  <si>
    <r>
      <rPr>
        <b/>
        <sz val="12"/>
        <color rgb="FF0000FF"/>
        <rFont val="Book Antiqua"/>
        <family val="1"/>
      </rPr>
      <t>Sch-4 (Training  Charges) :</t>
    </r>
  </si>
  <si>
    <r>
      <rPr>
        <sz val="12"/>
        <rFont val="Book Antiqua"/>
        <family val="1"/>
      </rPr>
      <t>Not applicable, hence no cell is required to be filled up.</t>
    </r>
  </si>
  <si>
    <r>
      <rPr>
        <b/>
        <sz val="12"/>
        <color rgb="FF0000FF"/>
        <rFont val="Book Antiqua"/>
        <family val="1"/>
      </rPr>
      <t>Sch-5 (Summary of GST applicable on Supply of Goods and Services) :</t>
    </r>
  </si>
  <si>
    <r>
      <rPr>
        <sz val="12"/>
        <rFont val="Book Antiqua"/>
        <family val="1"/>
      </rPr>
      <t>Amount of GST shall be calculated autometically</t>
    </r>
  </si>
  <si>
    <r>
      <rPr>
        <sz val="12"/>
        <rFont val="Book Antiqua"/>
        <family val="1"/>
      </rPr>
      <t xml:space="preserve">Summary of all the Schedules without considering discount (mentioned in
</t>
    </r>
    <r>
      <rPr>
        <sz val="12"/>
        <rFont val="Book Antiqua"/>
        <family val="1"/>
      </rPr>
      <t>the work sheet discount) shall be displayed automatically.</t>
    </r>
  </si>
  <si>
    <r>
      <rPr>
        <sz val="12"/>
        <rFont val="Book Antiqua"/>
        <family val="1"/>
      </rPr>
      <t>No cell is required to be filled in by the bidder in this worksheet.</t>
    </r>
  </si>
  <si>
    <r>
      <rPr>
        <b/>
        <sz val="12"/>
        <color rgb="FF0000FF"/>
        <rFont val="Book Antiqua"/>
        <family val="1"/>
      </rPr>
      <t>Sch-7 (Type Test Charges) :</t>
    </r>
  </si>
  <si>
    <r>
      <rPr>
        <sz val="12"/>
        <rFont val="Book Antiqua"/>
        <family val="1"/>
      </rPr>
      <t>Fill up the rates &amp; location where type tests are proposed.</t>
    </r>
  </si>
  <si>
    <r>
      <rPr>
        <sz val="12"/>
        <rFont val="Book Antiqua"/>
        <family val="1"/>
      </rPr>
      <t>Total of this Sch-7 shall automatically appear in Sch-1.</t>
    </r>
  </si>
  <si>
    <r>
      <rPr>
        <b/>
        <sz val="12"/>
        <color rgb="FF0000FF"/>
        <rFont val="Book Antiqua"/>
        <family val="1"/>
      </rPr>
      <t>Bid from 2</t>
    </r>
    <r>
      <rPr>
        <b/>
        <vertAlign val="superscript"/>
        <sz val="12"/>
        <color rgb="FF0000FF"/>
        <rFont val="Book Antiqua"/>
        <family val="1"/>
      </rPr>
      <t>nd</t>
    </r>
    <r>
      <rPr>
        <b/>
        <sz val="12"/>
        <color rgb="FF0000FF"/>
        <rFont val="Book Antiqua"/>
        <family val="1"/>
      </rPr>
      <t xml:space="preserve"> Envelope :</t>
    </r>
  </si>
  <si>
    <r>
      <rPr>
        <sz val="12"/>
        <rFont val="Book Antiqua"/>
        <family val="1"/>
      </rPr>
      <t>Fill up ref. no. as bidder's ref no. of this letter.</t>
    </r>
  </si>
  <si>
    <r>
      <rPr>
        <sz val="12"/>
        <rFont val="Book Antiqua"/>
        <family val="1"/>
      </rPr>
      <t>This letter shall consider the net price as per Sch-6 (After Discount).</t>
    </r>
  </si>
  <si>
    <r>
      <rPr>
        <sz val="12"/>
        <rFont val="Book Antiqua"/>
        <family val="1"/>
      </rPr>
      <t>Fill up additional information as required.</t>
    </r>
  </si>
  <si>
    <t>Sch -6 :</t>
  </si>
  <si>
    <r>
      <rPr>
        <b/>
        <sz val="11"/>
        <color rgb="FF0000FF"/>
        <rFont val="Book Antiqua"/>
        <family val="1"/>
      </rPr>
      <t>All the cells in Sch-6 are auto filled, therefore no cell is required to be filled up there.</t>
    </r>
  </si>
  <si>
    <t>Instructions / error messages, if any, will be displayed automatically  after selecting the cell.</t>
  </si>
  <si>
    <t>REC Transmission Projects Company Limited 
(A wholly owned subsidiary of REC, a ‘Navratna CPSE’
Under the Ministry of Power, Govt of India)
ECE House, 3rd Floor, Annexe – II,
28 A, K G MARG, NEW DELHI – 110 001
Website: www.rectpcl.in</t>
  </si>
  <si>
    <r>
      <rPr>
        <sz val="11"/>
        <rFont val="Book Antiqua"/>
        <family val="1"/>
      </rPr>
      <t xml:space="preserve">Specify type of Bidder
</t>
    </r>
    <r>
      <rPr>
        <sz val="11"/>
        <rFont val="Book Antiqua"/>
        <family val="1"/>
      </rPr>
      <t>[Select from drop down menu]</t>
    </r>
  </si>
  <si>
    <r>
      <rPr>
        <sz val="11"/>
        <rFont val="Book Antiqua"/>
        <family val="1"/>
      </rPr>
      <t>…….. …….. …….. …….. …….. ……..</t>
    </r>
  </si>
  <si>
    <r>
      <rPr>
        <sz val="11"/>
        <rFont val="Book Antiqua"/>
        <family val="1"/>
      </rPr>
      <t>Printed Name</t>
    </r>
  </si>
  <si>
    <r>
      <rPr>
        <sz val="11"/>
        <rFont val="Book Antiqua"/>
        <family val="1"/>
      </rPr>
      <t>Designation</t>
    </r>
  </si>
  <si>
    <r>
      <rPr>
        <sz val="11"/>
        <rFont val="Book Antiqua"/>
        <family val="1"/>
      </rPr>
      <t>Date</t>
    </r>
  </si>
  <si>
    <r>
      <rPr>
        <sz val="11"/>
        <rFont val="Book Antiqua"/>
        <family val="1"/>
      </rPr>
      <t>Place</t>
    </r>
  </si>
  <si>
    <t xml:space="preserve">Enter following details of the bidder                                                         </t>
  </si>
  <si>
    <t>LETTER OF DISCOUNT</t>
  </si>
  <si>
    <t>To: REC Transmission Projects Company Limited 
(A wholly owned subsidiary of REC, a ‘Navratna CPSE’
Under the Ministry of Power, Govt of India)
ECE House, 3rd Floor, Annexe – II,
28 A, K G MARG, NEW DELHI – 110 001
Website: www.rectpcl.in</t>
  </si>
  <si>
    <t xml:space="preserve">Subject: </t>
  </si>
  <si>
    <t>Dear Sir</t>
  </si>
  <si>
    <t>With reference to the subject tender, we hereby offer unconditional discount on the prices quoted by us as per details given here below :</t>
  </si>
  <si>
    <t>Schedule-1: Ex Works prices</t>
  </si>
  <si>
    <t>Schedule-2 : Freight &amp; Insurance</t>
  </si>
  <si>
    <t>Schedule-3 : Erection Charges</t>
  </si>
  <si>
    <t>Schedule-4 : Training Charges</t>
  </si>
  <si>
    <t>Schedule-7 : Type Test Charges</t>
  </si>
  <si>
    <t>Discount on lum-sum basis on the Schedules as given below : [The discount shall be proportionately applicable on all the relevent items of the respective Schdules.] In Percent (%)</t>
  </si>
  <si>
    <t xml:space="preserve">In Percent % </t>
  </si>
  <si>
    <t>Please consider this letter of discount as the integral part of our price bid.</t>
  </si>
  <si>
    <r>
      <rPr>
        <b/>
        <sz val="11"/>
        <rFont val="Book Antiqua"/>
        <family val="1"/>
      </rPr>
      <t>Bid Form 2</t>
    </r>
    <r>
      <rPr>
        <b/>
        <vertAlign val="superscript"/>
        <sz val="11"/>
        <rFont val="Book Antiqua"/>
        <family val="1"/>
      </rPr>
      <t>nd</t>
    </r>
    <r>
      <rPr>
        <b/>
        <sz val="11"/>
        <rFont val="Book Antiqua"/>
        <family val="1"/>
      </rPr>
      <t xml:space="preserve"> Envelope</t>
    </r>
  </si>
  <si>
    <r>
      <rPr>
        <b/>
        <sz val="11"/>
        <rFont val="Book Antiqua"/>
        <family val="1"/>
      </rPr>
      <t>BID FORM (Second Envelope)</t>
    </r>
  </si>
  <si>
    <r>
      <rPr>
        <sz val="11"/>
        <rFont val="Book Antiqua"/>
        <family val="1"/>
      </rPr>
      <t>Date      :</t>
    </r>
  </si>
  <si>
    <r>
      <rPr>
        <sz val="11"/>
        <rFont val="Book Antiqua"/>
        <family val="1"/>
      </rPr>
      <t>Name of Contract  :</t>
    </r>
  </si>
  <si>
    <r>
      <rPr>
        <sz val="11"/>
        <rFont val="Book Antiqua"/>
        <family val="1"/>
      </rPr>
      <t>Dear Ladies and/or Gentlemen,</t>
    </r>
  </si>
  <si>
    <r>
      <rPr>
        <b/>
        <sz val="11"/>
        <rFont val="Book Antiqua"/>
        <family val="1"/>
      </rPr>
      <t>Price Schedules</t>
    </r>
  </si>
  <si>
    <r>
      <rPr>
        <sz val="11"/>
        <rFont val="Book Antiqua"/>
        <family val="1"/>
      </rPr>
      <t>Schedule 2</t>
    </r>
  </si>
  <si>
    <r>
      <rPr>
        <sz val="11"/>
        <rFont val="Book Antiqua"/>
        <family val="1"/>
      </rPr>
      <t>Schedule 3</t>
    </r>
  </si>
  <si>
    <r>
      <rPr>
        <sz val="11"/>
        <rFont val="Book Antiqua"/>
        <family val="1"/>
      </rPr>
      <t>Schedule 4</t>
    </r>
  </si>
  <si>
    <r>
      <rPr>
        <sz val="11"/>
        <rFont val="Book Antiqua"/>
        <family val="1"/>
      </rPr>
      <t>Schedule 5</t>
    </r>
  </si>
  <si>
    <r>
      <rPr>
        <sz val="11"/>
        <rFont val="Book Antiqua"/>
        <family val="1"/>
      </rPr>
      <t>Schedule 6</t>
    </r>
  </si>
  <si>
    <r>
      <rPr>
        <sz val="11"/>
        <rFont val="Book Antiqua"/>
        <family val="1"/>
      </rPr>
      <t>Schedule 7</t>
    </r>
  </si>
  <si>
    <r>
      <rPr>
        <sz val="11"/>
        <rFont val="Book Antiqua"/>
        <family val="1"/>
      </rPr>
      <t>Break-up of Type Test Charges for Type Tests to be conducted</t>
    </r>
  </si>
  <si>
    <t xml:space="preserve">Schedule 1  </t>
  </si>
  <si>
    <t xml:space="preserve">                        </t>
  </si>
  <si>
    <t>Plant and Equipment (Including Mandatory Spare Parts) to be supplied, including Type Test Charges.</t>
  </si>
  <si>
    <t>Installation Charges.</t>
  </si>
  <si>
    <t>Training charges for training to be imparted.</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</si>
  <si>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</si>
  <si>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</si>
  <si>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</si>
  <si>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r>
      <rPr>
        <sz val="11"/>
        <rFont val="Book Antiqua"/>
        <family val="1"/>
      </rPr>
      <t>We  confirm  that  except  as  otherwise  specifically  provided  our  Bid  Prices  in  this  Second  Envelope include all GST and charges as may be assessed on us/our Associate (applicable for Foreign Bidder), our  Sub-Contractor/Sub-Vendor  or  their  employees  by  all  municipal,  state  or  national  government authorities in connection with the Facilities, in and outside of India.</t>
    </r>
  </si>
  <si>
    <r>
      <rPr>
        <sz val="11"/>
        <rFont val="Book Antiqua"/>
        <family val="1"/>
      </rPr>
      <t>100% of applicable GST  which are payable by the Employer under the Contract, shall be reimbursed by the Employer on production of satisfactory documentary evidence by the Contractor in accordance with the provisions of the Bidding Documents.</t>
    </r>
  </si>
  <si>
    <r>
      <rPr>
        <sz val="11"/>
        <rFont val="Book Antiqua"/>
        <family val="1"/>
      </rPr>
      <t>We further understand that notwithstanding 3.0 above, in case of award on us, you shall also bear and pay/reimburse to us, GST applicable on supplies by us to you, imposed on the Plant &amp; Equipment including Mandatory Spare Parts to be incorporated into the Facilities including  Type Test charges for Type test to be conducted  specified in Schedule No. 1,  Installation Services specified in Schedule No. 3 and  Charges for Training to be imparted  specified in Schedule No. 4 of the Price Schedule in this Second Envelope by the Indian Laws.</t>
    </r>
  </si>
  <si>
    <r>
      <rPr>
        <sz val="11"/>
        <rFont val="Book Antiqua"/>
        <family val="1"/>
      </rPr>
      <t>Thanking you, we remain,</t>
    </r>
  </si>
  <si>
    <r>
      <rPr>
        <sz val="11"/>
        <rFont val="Book Antiqua"/>
        <family val="1"/>
      </rPr>
      <t>Yours faithfully,</t>
    </r>
  </si>
  <si>
    <r>
      <rPr>
        <sz val="11"/>
        <rFont val="Book Antiqua"/>
        <family val="1"/>
      </rPr>
      <t>For and on behalf of</t>
    </r>
  </si>
  <si>
    <r>
      <rPr>
        <b/>
        <sz val="11"/>
        <rFont val="Book Antiqua"/>
        <family val="1"/>
      </rPr>
      <t>Signature :</t>
    </r>
  </si>
  <si>
    <r>
      <rPr>
        <b/>
        <sz val="11"/>
        <rFont val="Book Antiqua"/>
        <family val="1"/>
      </rPr>
      <t>Date :</t>
    </r>
  </si>
  <si>
    <r>
      <rPr>
        <b/>
        <sz val="11"/>
        <rFont val="Book Antiqua"/>
        <family val="1"/>
      </rPr>
      <t>Printed Name :</t>
    </r>
  </si>
  <si>
    <r>
      <rPr>
        <b/>
        <sz val="11"/>
        <rFont val="Book Antiqua"/>
        <family val="1"/>
      </rPr>
      <t>Place :</t>
    </r>
  </si>
  <si>
    <r>
      <rPr>
        <b/>
        <sz val="11"/>
        <rFont val="Book Antiqua"/>
        <family val="1"/>
      </rPr>
      <t>Designation :</t>
    </r>
  </si>
  <si>
    <t>We  confirm  that  we  have  also  registered/we  shall  also  get  registered  in  the  GST  Network  with  a GSTIN,  in  all  the  states  where  the  project  is  located  and  the  states  from  which  we  shall  make  our supply of goods.</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</si>
  <si>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</si>
  <si>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t>
  </si>
  <si>
    <r>
      <rPr>
        <sz val="11"/>
        <rFont val="Book Antiqua"/>
        <family val="1"/>
      </rPr>
      <t>Printed Name :</t>
    </r>
  </si>
  <si>
    <r>
      <rPr>
        <sz val="11"/>
        <rFont val="Book Antiqua"/>
        <family val="1"/>
      </rPr>
      <t>Designation :</t>
    </r>
  </si>
  <si>
    <r>
      <rPr>
        <sz val="11"/>
        <rFont val="Book Antiqua"/>
        <family val="1"/>
      </rPr>
      <t>Please provide additional information of the Bidder</t>
    </r>
  </si>
  <si>
    <r>
      <rPr>
        <sz val="11"/>
        <rFont val="Book Antiqua"/>
        <family val="1"/>
      </rPr>
      <t>Business Address                       :</t>
    </r>
  </si>
  <si>
    <r>
      <rPr>
        <sz val="11"/>
        <rFont val="Book Antiqua"/>
        <family val="1"/>
      </rPr>
      <t>Country of Incorporation         :</t>
    </r>
  </si>
  <si>
    <r>
      <rPr>
        <sz val="11"/>
        <rFont val="Book Antiqua"/>
        <family val="1"/>
      </rPr>
      <t>State/Province to be indicated :</t>
    </r>
  </si>
  <si>
    <r>
      <rPr>
        <sz val="11"/>
        <rFont val="Book Antiqua"/>
        <family val="1"/>
      </rPr>
      <t>Name of Principal Officer         :</t>
    </r>
  </si>
  <si>
    <r>
      <rPr>
        <sz val="11"/>
        <rFont val="Book Antiqua"/>
        <family val="1"/>
      </rPr>
      <t>Address of  Principal Officer    :</t>
    </r>
  </si>
  <si>
    <r>
      <rPr>
        <sz val="11"/>
        <rFont val="Book Antiqua"/>
        <family val="1"/>
      </rPr>
      <t>Note:  Bidders  may  note  that  no  prescribed  proforma  has  been  enclosed  for  Attachment  2  :  Power  of  Attorney. Bidders may use their own proforma for furnishing the required information with the bid.</t>
    </r>
  </si>
  <si>
    <t>In case of bid from a Joint Venture, name &amp; designation of representative of JV partner is to be provided and Bid Form</t>
  </si>
  <si>
    <t>A-1</t>
  </si>
  <si>
    <t>A-2</t>
  </si>
  <si>
    <t>A-3</t>
  </si>
  <si>
    <t>B-1</t>
  </si>
  <si>
    <t>i)</t>
  </si>
  <si>
    <t>ii)</t>
  </si>
  <si>
    <t>iii)</t>
  </si>
  <si>
    <t>B-II</t>
  </si>
  <si>
    <t>iv)</t>
  </si>
  <si>
    <t>C-I</t>
  </si>
  <si>
    <t>C-II</t>
  </si>
  <si>
    <t xml:space="preserve"> </t>
  </si>
  <si>
    <t>v)</t>
  </si>
  <si>
    <t>vi)</t>
  </si>
  <si>
    <t>D</t>
  </si>
  <si>
    <t>a)</t>
  </si>
  <si>
    <t>b)</t>
  </si>
  <si>
    <t>c)</t>
  </si>
  <si>
    <t>d)</t>
  </si>
  <si>
    <t>e)</t>
  </si>
  <si>
    <t>F</t>
  </si>
  <si>
    <t>J</t>
  </si>
  <si>
    <t>a</t>
  </si>
  <si>
    <t>b</t>
  </si>
  <si>
    <t>K</t>
  </si>
  <si>
    <t>f)</t>
  </si>
  <si>
    <t>g)</t>
  </si>
  <si>
    <t>h)</t>
  </si>
  <si>
    <t>L</t>
  </si>
  <si>
    <t>M</t>
  </si>
  <si>
    <t>N</t>
  </si>
  <si>
    <t>O</t>
  </si>
  <si>
    <t>P</t>
  </si>
  <si>
    <t>TRANSFORMER</t>
  </si>
  <si>
    <t xml:space="preserve">50MVA, 220/33KV three phase transformer without transformer oil  </t>
  </si>
  <si>
    <t>LT TRANSFORMER</t>
  </si>
  <si>
    <t>220 kV EQUIPMENT</t>
  </si>
  <si>
    <t>Circuit Breakers (3 Ph.)</t>
  </si>
  <si>
    <t>Isolators (3 Ph.)</t>
  </si>
  <si>
    <t xml:space="preserve"> 1600A, 40 kA with One earth Switch (Double break Isolator)</t>
  </si>
  <si>
    <t>1600A, 40kA with two earth Switch (Double break  Isolator)</t>
  </si>
  <si>
    <t>2500A, 40kA with two earth Switch (Double break  Isolator)</t>
  </si>
  <si>
    <t>Current Transformers (1-Ph.)</t>
  </si>
  <si>
    <t>ERECTION HARDWARE (WITHOUT BPI)</t>
  </si>
  <si>
    <t>Insulator strings &amp; Hardware, Spacers, conductor(s), bus-bar material, cable trays , Bay MB, clamps, connectors including equipment connectors, Junction Box, earthwire, earthing material, risers, auxiliary earthmat (excluding main earthmat), buried cable trenches/ PVC pipes for equipment &amp; lighting, all accessories etc. for the following :</t>
  </si>
  <si>
    <t xml:space="preserve">220kV ' Double Main &amp; Transfer' type  </t>
  </si>
  <si>
    <t>Line Bay</t>
  </si>
  <si>
    <t>Transformer Bay</t>
  </si>
  <si>
    <t>Bus  Coupler Bay</t>
  </si>
  <si>
    <t>Bus transfer Bay</t>
  </si>
  <si>
    <t>33 kV EQUIPMENT</t>
  </si>
  <si>
    <t>Current Transformers ( 1 Ph.)</t>
  </si>
  <si>
    <t xml:space="preserve"> Potential Transformer (1 Ph.) 33kV/√3/110/√3/110/√3/110/√3</t>
  </si>
  <si>
    <t>Auxilary Transformer Bay</t>
  </si>
  <si>
    <t>33kV Bus Post Insulators for the above</t>
  </si>
  <si>
    <t>Conductor, clamps, connectors including equipment connectors, earthing material including  risers etc. (excluding main earthmat) required for connection of aux. LT transformer</t>
  </si>
  <si>
    <t>LT SWITCHGEAR</t>
  </si>
  <si>
    <t>415V Main switchboard</t>
  </si>
  <si>
    <t>415V ACDB</t>
  </si>
  <si>
    <t>415V MLDB</t>
  </si>
  <si>
    <t>415V Emergency LDB</t>
  </si>
  <si>
    <t>220V  DCDB</t>
  </si>
  <si>
    <t>48V DCDB</t>
  </si>
  <si>
    <t>SUBSTATION AUTOMATION SYSTEM (SAS)</t>
  </si>
  <si>
    <t>Complete Substation Automation System (SAS) for 220/33 kV Substation including hardware and software for the substation &amp; remote control stations alongwith associated equipments for the following bays as per TS:-</t>
  </si>
  <si>
    <t>BCU for Controlling and monitoring of Auxiliary System</t>
  </si>
  <si>
    <t>500 AH</t>
  </si>
  <si>
    <t>48V</t>
  </si>
  <si>
    <t>BATTERY CHARGER System</t>
  </si>
  <si>
    <t>Diesel Generator Set along with control panel (100 kVA)</t>
  </si>
  <si>
    <t>High wall type Split Air Conditioner Units of 2 TR capacity</t>
  </si>
  <si>
    <t>Fire Protection System</t>
  </si>
  <si>
    <t>Wheel/trolley mounted fire extinguishers :</t>
  </si>
  <si>
    <t>22.5 Kg DCP type</t>
  </si>
  <si>
    <t>Portable fire extinguishers:</t>
  </si>
  <si>
    <t>4.5 Kg DCP type</t>
  </si>
  <si>
    <t>Hydrant system with complete O/G and U/G piping and accessories etc.(all items) outside the pump house. Hydrant system shall cover the swtchyard area, Transformers,Control Room, Stores etc. as per tender specification.</t>
  </si>
  <si>
    <t xml:space="preserve">ILLUMINATION SYSTEM   </t>
  </si>
  <si>
    <t>Control Room Building ( including indoor Lighting panel , Fixtures, Coduits, wire, indoor receptacles, Fans etc.)</t>
  </si>
  <si>
    <t>Outdoor Lighting (Switchyard and street lighting)</t>
  </si>
  <si>
    <t>Lighting Panel</t>
  </si>
  <si>
    <t xml:space="preserve">Lighting Panel (Outdoor) Type ACP-2  </t>
  </si>
  <si>
    <t xml:space="preserve">Lighting Panel (Outdoor) Type ACP-3  </t>
  </si>
  <si>
    <t>Sub Lighting Panel ( Outdoor ) - SLP</t>
  </si>
  <si>
    <t>Lighting Poles Type A1</t>
  </si>
  <si>
    <t>Lighting Poles Type E1</t>
  </si>
  <si>
    <t>Cartwheel mounted aluminium ladder as per technical specification</t>
  </si>
  <si>
    <t>Power Cables(XLPE) (1.1 kV) Aluminium Conductor armoured</t>
  </si>
  <si>
    <t>Power Cables(PVC) (1.1 kV) Aluminium Conductor armoured</t>
  </si>
  <si>
    <t>Control Cables(PVC) (1.1 kV) Copper Conductor armoured</t>
  </si>
  <si>
    <t>40 mm MS rod for Main Earthmat</t>
  </si>
  <si>
    <t>Lattice Structure</t>
  </si>
  <si>
    <t>i) Non-standard gantry structures including all Bolts &amp; Nuts (Towers, Beam &amp; LM )</t>
  </si>
  <si>
    <t>ii) Non-standard equipment support structures including all Bolts &amp; Nuts</t>
  </si>
  <si>
    <t>MANDATORY SPARES  *(Break-up of Lumpsum quantity shall be as per Annexure-1 of Sec-Project of Technical specifications</t>
  </si>
  <si>
    <t>DG Set</t>
  </si>
  <si>
    <t>LT Switchgear</t>
  </si>
  <si>
    <t>Maintenance &amp; Testing equipments :</t>
  </si>
  <si>
    <t>BDV Test Kit</t>
  </si>
  <si>
    <t>Meggar 5 KV</t>
  </si>
  <si>
    <t>Digital multimeter</t>
  </si>
  <si>
    <t>Portable SF6 gas refilling device</t>
  </si>
  <si>
    <t>SF6 Gas leak detector</t>
  </si>
  <si>
    <t>SF6 Dew Point Meter</t>
  </si>
  <si>
    <t>Circuit Breaker Analyzer with DCRM including transducer</t>
  </si>
  <si>
    <t>Digital Micro-Ohm meter for contact resistance measurement</t>
  </si>
  <si>
    <t>Primary Current Injection Kit</t>
  </si>
  <si>
    <t>Secondry relay injection Kit - Relay Test Kit</t>
  </si>
  <si>
    <t>Earth resistance Tester</t>
  </si>
  <si>
    <t>3-ph Variac 440-480 Volts</t>
  </si>
  <si>
    <t>Portable Dissolved Gas analysis (DGA) kit for Transformer Oil</t>
  </si>
  <si>
    <t>Oil Storage Tank - 10kL</t>
  </si>
  <si>
    <t>Transformer Turn Ratio Meter</t>
  </si>
  <si>
    <t>Capacitance &amp; Ten Delta Measurement Kit</t>
  </si>
  <si>
    <t>Winding Resistance Measurement Instrument</t>
  </si>
  <si>
    <t>Oil Sampling Bottle</t>
  </si>
  <si>
    <t>Surge Arrestors 30kV, 1-ph along with surge arrestor</t>
  </si>
  <si>
    <t>No.</t>
  </si>
  <si>
    <t>Lot</t>
  </si>
  <si>
    <t>Nos.</t>
  </si>
  <si>
    <t>Set</t>
  </si>
  <si>
    <t>LS</t>
  </si>
  <si>
    <t>kM</t>
  </si>
  <si>
    <t>MT</t>
  </si>
  <si>
    <t>ix)</t>
  </si>
  <si>
    <t>x)</t>
  </si>
  <si>
    <t>TOWERS</t>
  </si>
  <si>
    <t>Normal Towers</t>
  </si>
  <si>
    <t>I) Mild Steel</t>
  </si>
  <si>
    <t>ii) HT Steel</t>
  </si>
  <si>
    <t xml:space="preserve">Fabrication, galvanizing &amp; supply of stubs &amp; cleats of various type of towers, tower extensions (complete) excluding  bolts &amp; nuts </t>
  </si>
  <si>
    <t xml:space="preserve">Supply of bolts and nuts including step bolts and spring washers </t>
  </si>
  <si>
    <t>spring washers</t>
  </si>
  <si>
    <t>i) For  Towers &amp; tower extns.</t>
  </si>
  <si>
    <t>(a) Hexagonal Bolts &amp; Nuts including Step Bolts</t>
  </si>
  <si>
    <t>ii)For stubs</t>
  </si>
  <si>
    <t>Supply of earthing of towers</t>
  </si>
  <si>
    <t>a) Pipe type earthing</t>
  </si>
  <si>
    <t>b) Counterpoise type (120 m length)</t>
  </si>
  <si>
    <t>c)  River crossing locations</t>
  </si>
  <si>
    <t>Supply of following tower accessories</t>
  </si>
  <si>
    <t>a) Danger plate</t>
  </si>
  <si>
    <t>b) Number plate</t>
  </si>
  <si>
    <t>c) Phase Plate (Set of three)</t>
  </si>
  <si>
    <t>d) Circuit Plate (Set of two)</t>
  </si>
  <si>
    <t>e) Anticlimbing device</t>
  </si>
  <si>
    <t>f) Bird Guards (Set of three)</t>
  </si>
  <si>
    <t>Design, manufacture and supply of the following line materials</t>
  </si>
  <si>
    <t>ACSR "ZEBRA" Conductor</t>
  </si>
  <si>
    <t>70KN</t>
  </si>
  <si>
    <t>120KN</t>
  </si>
  <si>
    <t>Hardware fittings</t>
  </si>
  <si>
    <t>a) Single `I' Suspension Insulator string for ACSR "ZEBRA"</t>
  </si>
  <si>
    <t xml:space="preserve">b) Single suspension string (Pilot)  for ACSR "ZEBRA" </t>
  </si>
  <si>
    <t>c) Single tension string for ACSR "ZEBRA"</t>
  </si>
  <si>
    <t>d) Double Tension String for ACSR 'ZEBRA"</t>
  </si>
  <si>
    <t>Midspan Compression Joint for ACSR 'ZEBRA' Conductor</t>
  </si>
  <si>
    <t>Repair Sleeves for ACSR ZEBRA Conductor</t>
  </si>
  <si>
    <t>Flexible Copper bonds</t>
  </si>
  <si>
    <t>Vibration Damper for ACSR `ZEBRA' Conductor</t>
  </si>
  <si>
    <t>Vibration Damper for OPGW</t>
  </si>
  <si>
    <t>Downlead Clamps for OPGW</t>
  </si>
  <si>
    <t>Terminal Box for OPGW</t>
  </si>
  <si>
    <t>Joint Box for OPGW</t>
  </si>
  <si>
    <t>River Crossing Towers</t>
  </si>
  <si>
    <t>a) Mild Steel Sections</t>
  </si>
  <si>
    <t>b) High Tensile Steel sections</t>
  </si>
  <si>
    <t>Supply of bolts &amp; nuts and step bolts including spring washers</t>
  </si>
  <si>
    <t>Supply of following items for aviation requirements</t>
  </si>
  <si>
    <t>i) Span markers</t>
  </si>
  <si>
    <t>ii) Obstruction lights (to be provided as per IS 5613)</t>
  </si>
  <si>
    <t>a) 1 Medium + 2low intensity</t>
  </si>
  <si>
    <t>b) 1 Medium + 4low intensity</t>
  </si>
  <si>
    <t>Kgs.</t>
  </si>
  <si>
    <t>Sets.</t>
  </si>
  <si>
    <t>Sets</t>
  </si>
  <si>
    <t>Kms.</t>
  </si>
  <si>
    <t>NIL</t>
  </si>
  <si>
    <t>TOTAL (I)</t>
  </si>
  <si>
    <t>TOTAL (II)</t>
  </si>
  <si>
    <t>Grand Total of Schedule-2 (I+II)</t>
  </si>
  <si>
    <t>8=6x7</t>
  </si>
  <si>
    <t>CIVIL WORKS</t>
  </si>
  <si>
    <t>75mm thick P.C.C (1:5:10) in Switchyard area</t>
  </si>
  <si>
    <t>a) 200mm</t>
  </si>
  <si>
    <t>b) 300mm</t>
  </si>
  <si>
    <t>c) 450mm</t>
  </si>
  <si>
    <t>Supplying and erecting dewatering pumps</t>
  </si>
  <si>
    <t>Water Supply</t>
  </si>
  <si>
    <t>Providing and Laying G.I.Pipe (Medium Duty) for water supply to Control Room, Security Room and Fire fighting Tank</t>
  </si>
  <si>
    <t>a) 200mm Dia</t>
  </si>
  <si>
    <t>b) 50mm Dia</t>
  </si>
  <si>
    <t>Rain Water Harvesting</t>
  </si>
  <si>
    <t>Miscellaneous Steel</t>
  </si>
  <si>
    <t>Qty</t>
  </si>
  <si>
    <t>R. Mt</t>
  </si>
  <si>
    <t>Sq. Mt</t>
  </si>
  <si>
    <t>R. Mtrs</t>
  </si>
  <si>
    <t>R.Mts</t>
  </si>
  <si>
    <t>Sq.mt</t>
  </si>
  <si>
    <t>Sq. mt</t>
  </si>
  <si>
    <t>Mts.</t>
  </si>
  <si>
    <t>viii)</t>
  </si>
  <si>
    <t>Survey</t>
  </si>
  <si>
    <t xml:space="preserve">a)Detailed survey including profiling, tower spotting </t>
  </si>
  <si>
    <t>b) Check Survey</t>
  </si>
  <si>
    <t>Soil Investigation</t>
  </si>
  <si>
    <t>Detailed Soil Investigation</t>
  </si>
  <si>
    <t>i)All kinds of soil except fissured rock &amp; hard rock</t>
  </si>
  <si>
    <t>ii)Fissured Rock</t>
  </si>
  <si>
    <t>iii) Hard Rock</t>
  </si>
  <si>
    <t>iv)River Crossing Location</t>
  </si>
  <si>
    <t>Transportation and Erection of various type of towers,tower parts and tower extension (complete) with bolts and nuts, including tack welding and supply and application of zinc rich primer and two coats of enamel paint</t>
  </si>
  <si>
    <t>a) Normal Tower</t>
  </si>
  <si>
    <t>b) River Crossing Tower</t>
  </si>
  <si>
    <t>Benching</t>
  </si>
  <si>
    <t>Work associated with tower foundations (excluding river crossing foundations)</t>
  </si>
  <si>
    <t xml:space="preserve">Excavation in various type of Soils </t>
  </si>
  <si>
    <t>i) Dry Soil</t>
  </si>
  <si>
    <t>ii)Wet Soil</t>
  </si>
  <si>
    <t>iii)Dry fissured Rock</t>
  </si>
  <si>
    <t>Concreting (including all associated works related to foundation not covered in 5.1 &amp; 5.3)</t>
  </si>
  <si>
    <t xml:space="preserve">i) Nominal Concrete mix 1:1.5:3 </t>
  </si>
  <si>
    <t>ii) Nominal Concrete mix 1:3:6</t>
  </si>
  <si>
    <t>Supply and placement of reinforcement steel</t>
  </si>
  <si>
    <t xml:space="preserve">Installation of stub including bolts &amp; nuts </t>
  </si>
  <si>
    <t>Protection of tower Footings (supply and installation)</t>
  </si>
  <si>
    <t>a) Random rubble stone masonary including excavation (1:5 cement mortar)</t>
  </si>
  <si>
    <t>b) Revetment of pack 6" &amp; above stone/boulders in heavily coated GI 4mm dia performed wire mesh size 100 mmx100mm.</t>
  </si>
  <si>
    <t>c) M 150 (1:2:4) mixed concrete for top seal cover of revetment</t>
  </si>
  <si>
    <t>Transportation &amp; installation of Earthing for towers</t>
  </si>
  <si>
    <t>b) Counterpoise type earthing</t>
  </si>
  <si>
    <t>c) River crossing tower</t>
  </si>
  <si>
    <t>Transportatin &amp; Installation of tower accessories</t>
  </si>
  <si>
    <t>Transportation of the following Line materials</t>
  </si>
  <si>
    <t>Hardware Fittings</t>
  </si>
  <si>
    <t>a) Single `I' Suspension Insulator string for ACSR "Zebra"</t>
  </si>
  <si>
    <t xml:space="preserve">b) Single suspension string (Pilot)  for ACSR "Zebra" </t>
  </si>
  <si>
    <t>c) Single tension string for ACSR "Zebra"</t>
  </si>
  <si>
    <t>d) Double Tension String</t>
  </si>
  <si>
    <t xml:space="preserve">Accessories for Conductor and OPGW </t>
  </si>
  <si>
    <t>Normal Strech</t>
  </si>
  <si>
    <t>i) Single circuit</t>
  </si>
  <si>
    <t>ii) Double circuit</t>
  </si>
  <si>
    <t>River Crossing stretch(Double Circuit)</t>
  </si>
  <si>
    <t>Aviation requirements</t>
  </si>
  <si>
    <t>Painting of towers</t>
  </si>
  <si>
    <t>Normal tower</t>
  </si>
  <si>
    <t>River Crossing Tower</t>
  </si>
  <si>
    <t>Transportation and installation of following</t>
  </si>
  <si>
    <t>Span Marker</t>
  </si>
  <si>
    <t>Obstruction lights ( to be provided as per IS5613)</t>
  </si>
  <si>
    <t>a) 1 Medium + 2 low intensity</t>
  </si>
  <si>
    <t>b) 1 Medium + 4 low intensity</t>
  </si>
  <si>
    <t>Loc.</t>
  </si>
  <si>
    <t>CUM</t>
  </si>
  <si>
    <t>CUM.</t>
  </si>
  <si>
    <t>Nos</t>
  </si>
  <si>
    <t>Kms</t>
  </si>
  <si>
    <t>Locns.</t>
  </si>
  <si>
    <t>Grand Total of Schedule-3(I+II)</t>
  </si>
  <si>
    <t>8= 6x7</t>
  </si>
  <si>
    <t>Letter of Discount</t>
  </si>
  <si>
    <t>Certain data type entries have been restricted, such as Numeric values or limits of numeric values.</t>
  </si>
  <si>
    <t>Select Sole Bidder or JV (Joint Venture) from the pull down menu. Do not leave this cell blank.</t>
  </si>
  <si>
    <t>Select nos. of the JV Partners other than the Lead Partner from drop down</t>
  </si>
  <si>
    <t>Fill up unit rates for all the items in numeric values greater than 0 (zero). If unit  rate  is  left  blank,  the  corresponding  item  shall  be  deemed  to  be included in the total price.</t>
  </si>
  <si>
    <t>Type Test charges shall appear automatically  in Sch-1, after filling up Sch- 7 appropriately.</t>
  </si>
  <si>
    <t>Fill up names &amp; Designation of the representatives of other JV partner(s) if the bidder is JV (Joint Venture) .</t>
  </si>
  <si>
    <t>Click for Detailed General Instructions</t>
  </si>
  <si>
    <t>Click to skip Instructions &amp; Proceed</t>
  </si>
  <si>
    <t>2 or more</t>
  </si>
  <si>
    <t>To
Additional Chief Executive Officer,
REC Transmission Projects Company Limited 
(A wholly owned subsidiary of REC, a ‘Navratna CPSE’
Under the Ministry of Power, Govt of India)
ECE House, 3rd Floor, Annexe – II,
28 A, K G MARG, NEW DELHI – 110 001
Website: www.rectpcl.in</t>
  </si>
  <si>
    <t>In line  with  the  requirements  of  the  Bidding  documents,  we  enclose  herewith  the  following  Price Schedules, duly filled - in as per your proforma:</t>
  </si>
  <si>
    <t>GST not included in Schedule 1 &amp; 3</t>
  </si>
  <si>
    <t>Grand Summary [Schedule 1 to 5]</t>
  </si>
  <si>
    <t>We declare that as specified in Clause 11.5, Section –II:ITB, Vol.-I of the Bidding Documents, prices quoted  by  us  in  the  Price  Schedules  shall  be  subject  to  Price  Adjustment  during  the  execution  of Contract in accordance with Appendix-2 (Price Adjustment) to the Contract Agreement.</t>
  </si>
  <si>
    <t>Second Envelope (Price Schedule)</t>
  </si>
  <si>
    <t>E1</t>
  </si>
  <si>
    <t>i</t>
  </si>
  <si>
    <t>ii</t>
  </si>
  <si>
    <t>d</t>
  </si>
  <si>
    <t>e</t>
  </si>
  <si>
    <t>E2</t>
  </si>
  <si>
    <t>G</t>
  </si>
  <si>
    <t>(I)</t>
  </si>
  <si>
    <t>(ii)</t>
  </si>
  <si>
    <t>(iii)</t>
  </si>
  <si>
    <t>H-(i)</t>
  </si>
  <si>
    <t>H-(ii)</t>
  </si>
  <si>
    <t>L.1</t>
  </si>
  <si>
    <t>L.2</t>
  </si>
  <si>
    <t>L.3</t>
  </si>
  <si>
    <t>L.4</t>
  </si>
  <si>
    <t>L.5</t>
  </si>
  <si>
    <t>Q</t>
  </si>
  <si>
    <t>R</t>
  </si>
  <si>
    <t>Insulating oil for 50MVA , 220/33 KV, 3-phase  transformer(* 1Lot = Oil for 1 number transformer )</t>
  </si>
  <si>
    <t>Nitrogen Injection Fire Protection for for 50MVA , 220/33 KV, 3-phase  transformer</t>
  </si>
  <si>
    <t>On line Insulating oil drying system</t>
  </si>
  <si>
    <t>VOTAGE STABLIZER</t>
  </si>
  <si>
    <t xml:space="preserve"> 2500 A, 40 kA,  SF6 Circuit Breakers (3-Phase) with support structure</t>
  </si>
  <si>
    <t>1600A, 40 kA without earth Switch (Double break  Isolator) (Tandem)</t>
  </si>
  <si>
    <t>800A,  40kA, 5 core CT with 120% extended current rating</t>
  </si>
  <si>
    <t>1600A,  40kA, 5 core CT with 150% extended current rating</t>
  </si>
  <si>
    <t>245 kV Capacitive Voltage Transformer (1- Phase)</t>
  </si>
  <si>
    <t>4400 pF</t>
  </si>
  <si>
    <t>216 kV, 10KA Surge Arrester ( 1-ph) along with surge counter</t>
  </si>
  <si>
    <t>Bus (For three  bays)</t>
  </si>
  <si>
    <t>36 kV, 1250A, 25 kA,3-Phase CircuitBreaker with support structure</t>
  </si>
  <si>
    <t>36 kV, 2500A, 25 kA,3-Phase CircuitBreaker with support structure</t>
  </si>
  <si>
    <t>36 KV, 1250A, 25 KA, 3-PHASE HDB ISOLATOR WITH ONE E/S</t>
  </si>
  <si>
    <t>36 KV, 1250A, 25 KA, 3-PHASE HDB ISOLATOR WITHOUT E/S</t>
  </si>
  <si>
    <t>36 kV, 1250A, 25 KA, 3-Phase HDB Isolator with two E/s</t>
  </si>
  <si>
    <t>36 kV, 2500A, 25 KA, 3-Phase HDB Isolator with two E/s</t>
  </si>
  <si>
    <t>36kV,400A Horn gap fuse (1-Ph.)</t>
  </si>
  <si>
    <t>36kV,1200A,25kA,1-Ph Current Transformer-120% rating</t>
  </si>
  <si>
    <t>36 KV, 2000A, 25 KA, 1-PHASE CURRENT TRANSFORMER WITH 150% EXTENDEDRATING</t>
  </si>
  <si>
    <t>33 kV Double main with Bypass Isolator  type</t>
  </si>
  <si>
    <t>BC Bay</t>
  </si>
  <si>
    <t>RELAY PANELS (WITH AUTOMATION)</t>
  </si>
  <si>
    <t>Circuit Breaker Relay Panel</t>
  </si>
  <si>
    <t>With Auto Reclose</t>
  </si>
  <si>
    <t>With out Auto Reclose</t>
  </si>
  <si>
    <t>Line Protection Panel</t>
  </si>
  <si>
    <t>Transformer Protection Panel (For  both HV &amp; MV side)</t>
  </si>
  <si>
    <t>Bus Bar Protection Panel</t>
  </si>
  <si>
    <t>Teleprotection Equipments</t>
  </si>
  <si>
    <t>Digital protection coupler including cabling etc.</t>
  </si>
  <si>
    <t>Digital protection coupler including cabling etc. for other end</t>
  </si>
  <si>
    <t>Shifting and re-erection of existing panel of  Barn/Kishenpur as per Technical specification</t>
  </si>
  <si>
    <t>Circuit Breaker Relay Panel With out Auto Reclose</t>
  </si>
  <si>
    <t>220 kV System</t>
  </si>
  <si>
    <t>33 kV System</t>
  </si>
  <si>
    <t>Tele Communication System</t>
  </si>
  <si>
    <t>SDH EQUIPMENTS(STM-4 MADM upto 5MSP Protected directions)</t>
  </si>
  <si>
    <t>Nagrota</t>
  </si>
  <si>
    <t>Base equipments( Common cards,Cross connect/control cards, power supply cards, power cabling, other hardware and accessories including sub rascks, patch cord, DDF etc fully equipped excluding (ii) &amp; (iii) below</t>
  </si>
  <si>
    <t>Base equipments( Common cards,Cross connect/control cards, power supply cards, power cabling, other hardware and accessories including sub rascks, patch cord, DDF etc fully equipped excluding (ii) &amp; (ii) below</t>
  </si>
  <si>
    <t>Optical Interface Cards/SFP#</t>
  </si>
  <si>
    <t>S4.1 SFP</t>
  </si>
  <si>
    <t>L4.1 SFP</t>
  </si>
  <si>
    <t>Kishenpur</t>
  </si>
  <si>
    <t>Tributary cards</t>
  </si>
  <si>
    <t>E1 Interface card(Min. 16 Interfaces per card)</t>
  </si>
  <si>
    <t>Ethernet interface 10/100 Base T with Layer-2 switching (Min 8 Interfaces per card)</t>
  </si>
  <si>
    <t>Equipment Cabinet</t>
  </si>
  <si>
    <t>Network Manager System(NMS)</t>
  </si>
  <si>
    <t>Craft terminal</t>
  </si>
  <si>
    <t>Hardware</t>
  </si>
  <si>
    <t>Software</t>
  </si>
  <si>
    <t>VOIP telephone instrument with one common switch(min. 8 port)</t>
  </si>
  <si>
    <t>Approach Cable (24 fibres)$</t>
  </si>
  <si>
    <t>24 Fibre(DWSM)</t>
  </si>
  <si>
    <t>Installation hardware set for above 24 Fibre, Fibre Optic Approach Cable</t>
  </si>
  <si>
    <t>FODP$</t>
  </si>
  <si>
    <r>
      <rPr>
        <b/>
        <sz val="11"/>
        <color rgb="FF000000"/>
        <rFont val="Arial"/>
        <family val="2"/>
      </rPr>
      <t>48 Fibre</t>
    </r>
    <r>
      <rPr>
        <sz val="12"/>
        <color rgb="FF000000"/>
        <rFont val="Arial"/>
        <family val="2"/>
      </rPr>
      <t>:Indoor Type,Rack Mounted with FCPC Coupling &amp; Pigtails(5mtrs)</t>
    </r>
  </si>
  <si>
    <t>BATTERIES (VRLA type)</t>
  </si>
  <si>
    <t>300 AH</t>
  </si>
  <si>
    <r>
      <t>22.5 Kg CO</t>
    </r>
    <r>
      <rPr>
        <vertAlign val="subscript"/>
        <sz val="12"/>
        <color rgb="FF000000"/>
        <rFont val="Arial"/>
        <family val="2"/>
      </rPr>
      <t>2</t>
    </r>
    <r>
      <rPr>
        <sz val="12"/>
        <color rgb="FF000000"/>
        <rFont val="Arial"/>
        <family val="2"/>
      </rPr>
      <t xml:space="preserve"> type</t>
    </r>
  </si>
  <si>
    <r>
      <t>4.5 Kg CO</t>
    </r>
    <r>
      <rPr>
        <vertAlign val="subscript"/>
        <sz val="12"/>
        <color rgb="FF000000"/>
        <rFont val="Arial"/>
        <family val="2"/>
      </rPr>
      <t>2</t>
    </r>
    <r>
      <rPr>
        <sz val="12"/>
        <color rgb="FF000000"/>
        <rFont val="Arial"/>
        <family val="2"/>
      </rPr>
      <t xml:space="preserve"> type</t>
    </r>
  </si>
  <si>
    <t>Complete Pumping arrangement for Hydrant complete with all piping and valves, fitting etc. inside pump house</t>
  </si>
  <si>
    <t>Smoke detection and Alarm system with all accessories and fittings for CRB &amp; FFPH</t>
  </si>
  <si>
    <t>Fire Fighting Pump House Building ( including Fixtures, Coduits, wire, indoor receptacles, Fans etc.)</t>
  </si>
  <si>
    <t>Security Room ( including, Fixtures, Coduits, wire, indoor receptacles, Fans etc.)</t>
  </si>
  <si>
    <t>Storage room</t>
  </si>
  <si>
    <t>Lighting fixtures and Receptacles including  junction box, lighting wires&amp; flexible conduit (if required) from junction box to lighting fixture, mounting arrangement and other accessories/materials etc. as required for complete installation and commissoning of lighting fixture.</t>
  </si>
  <si>
    <r>
      <t xml:space="preserve">Lingting Fixture </t>
    </r>
    <r>
      <rPr>
        <b/>
        <sz val="12"/>
        <color rgb="FF000000"/>
        <rFont val="Arial"/>
        <family val="2"/>
      </rPr>
      <t>Type-SF1</t>
    </r>
  </si>
  <si>
    <r>
      <t xml:space="preserve">Lingting Fixture </t>
    </r>
    <r>
      <rPr>
        <b/>
        <sz val="12"/>
        <color rgb="FF000000"/>
        <rFont val="Arial"/>
        <family val="2"/>
      </rPr>
      <t>Type-SF2</t>
    </r>
  </si>
  <si>
    <r>
      <t xml:space="preserve">Lingting Fixture </t>
    </r>
    <r>
      <rPr>
        <b/>
        <sz val="12"/>
        <color rgb="FF000000"/>
        <rFont val="Arial"/>
        <family val="2"/>
      </rPr>
      <t>Type-SF3</t>
    </r>
  </si>
  <si>
    <r>
      <t xml:space="preserve">Lingting Fixture </t>
    </r>
    <r>
      <rPr>
        <b/>
        <sz val="12"/>
        <color rgb="FF000000"/>
        <rFont val="Arial"/>
        <family val="2"/>
      </rPr>
      <t>Type-SF4</t>
    </r>
  </si>
  <si>
    <r>
      <t xml:space="preserve">Lingting Fixture </t>
    </r>
    <r>
      <rPr>
        <b/>
        <sz val="12"/>
        <color rgb="FF000000"/>
        <rFont val="Arial"/>
        <family val="2"/>
      </rPr>
      <t>Type-SF5</t>
    </r>
  </si>
  <si>
    <r>
      <t xml:space="preserve">Lighting Fixture </t>
    </r>
    <r>
      <rPr>
        <b/>
        <sz val="12"/>
        <color rgb="FF000000"/>
        <rFont val="Arial"/>
        <family val="2"/>
      </rPr>
      <t>Type-SC</t>
    </r>
  </si>
  <si>
    <r>
      <t xml:space="preserve">Lighting Fixture </t>
    </r>
    <r>
      <rPr>
        <b/>
        <sz val="12"/>
        <color rgb="FF000000"/>
        <rFont val="Arial"/>
        <family val="2"/>
      </rPr>
      <t>Type-S-LED</t>
    </r>
  </si>
  <si>
    <r>
      <t xml:space="preserve">15A, 240V: Outdoor Receptacle 2 pole, 3-pin type </t>
    </r>
    <r>
      <rPr>
        <b/>
        <sz val="12"/>
        <color rgb="FF000000"/>
        <rFont val="Arial"/>
        <family val="2"/>
      </rPr>
      <t>(Type RO)</t>
    </r>
  </si>
  <si>
    <r>
      <t xml:space="preserve">125A, 415V : Interlocked switch socket outdoor Receptacle </t>
    </r>
    <r>
      <rPr>
        <b/>
        <sz val="12"/>
        <color rgb="FF000000"/>
        <rFont val="Arial"/>
        <family val="2"/>
      </rPr>
      <t xml:space="preserve">(Type </t>
    </r>
    <r>
      <rPr>
        <b/>
        <sz val="12"/>
        <color rgb="FF000000"/>
        <rFont val="Arial"/>
        <family val="2"/>
      </rPr>
      <t>RP)</t>
    </r>
  </si>
  <si>
    <t>1.1kV grade cable along with associated accessories like clamps,glands, lugs and straight joints etc.</t>
  </si>
  <si>
    <t>Visual Monitoring System</t>
  </si>
  <si>
    <t>Training of employers personal as per  clause 10 of section project</t>
  </si>
  <si>
    <t>220/33kV, 50MVA, 3Phase Transformer</t>
  </si>
  <si>
    <t>245 kV CIRCUIT BREAKER</t>
  </si>
  <si>
    <t>245kV ISOLATORS</t>
  </si>
  <si>
    <t>245kV CURRENT TRANSFORMER(1-Phase)</t>
  </si>
  <si>
    <t>245kV Capacitive Voltage Transformer</t>
  </si>
  <si>
    <t>216kV SURGE ARRESTOR</t>
  </si>
  <si>
    <t>36kV  CIRCUIT BREAKER</t>
  </si>
  <si>
    <t>36kV ISOLATOR</t>
  </si>
  <si>
    <t>36kV CURRENT TRANSFORMER</t>
  </si>
  <si>
    <t>Potential Transformer (1 Ph.) 33kV/√3/110/√3/110/√3/110/√3</t>
  </si>
  <si>
    <t>30kV SURGE ARRESTOR</t>
  </si>
  <si>
    <t>RELAY  PROTECTION PANEL</t>
  </si>
  <si>
    <t>SUBSTATION AUTOMATION SYSTEM</t>
  </si>
  <si>
    <t>Illumination system</t>
  </si>
  <si>
    <t>Erection Hardware Items</t>
  </si>
  <si>
    <t>Tele Communication</t>
  </si>
  <si>
    <t xml:space="preserve"> 3-Phase Sequence  meter</t>
  </si>
  <si>
    <t>Oil Filteration Plant ( Capacity - 6000 LPH )</t>
  </si>
  <si>
    <t>SF6 GAS FILTERING,   EVACUATING AND DRYING PLANT</t>
  </si>
  <si>
    <t>Bay</t>
  </si>
  <si>
    <t>No.s</t>
  </si>
  <si>
    <t>kms</t>
  </si>
  <si>
    <t>No</t>
  </si>
  <si>
    <t>2**</t>
  </si>
  <si>
    <t>c</t>
  </si>
  <si>
    <t xml:space="preserve">vii) </t>
  </si>
  <si>
    <t>j)</t>
  </si>
  <si>
    <t>Optical Fiber Ground Wire (24 fibre DWSM)</t>
  </si>
  <si>
    <t>Optical Fiber Ground Wire (48 fibre DWSM)</t>
  </si>
  <si>
    <t>COMPOSITE LONG ROD INSULATORS</t>
  </si>
  <si>
    <t>Tension assembly set for OPGW</t>
  </si>
  <si>
    <t>Dead end Assembly</t>
  </si>
  <si>
    <t>Double Tension Assembly at Joint Location</t>
  </si>
  <si>
    <t>Double Tension Pass Through Assembly</t>
  </si>
  <si>
    <t>Suspension assembly for OPGW</t>
  </si>
  <si>
    <t>Test Equipment</t>
  </si>
  <si>
    <t>Optical time Domain Reflectometer for 1310/1550nm with laser source ( Equivalent toi Anritsu MW 9076B1 or better</t>
  </si>
  <si>
    <t>Optical Attenuators (Variable 1310/1550nm)  Equivalent to JDSU OLA55 or better</t>
  </si>
  <si>
    <t>Optical Power meter (1310/1550nm) Equivalent to JDSU OLP55 or better</t>
  </si>
  <si>
    <t>Laser Light Source (Equivalent to EXFO FLS300-23BL or better</t>
  </si>
  <si>
    <t>Optical Talk Set - Equivalent to JDSU OTS55 or better</t>
  </si>
  <si>
    <t>Optical Fiber Fusion Splicer incl. Fibre cleaver ( Equivalent to SumitomoT-39-SE or better</t>
  </si>
  <si>
    <t>Calibrated Fibre</t>
  </si>
  <si>
    <t>Connectorization kit (FIS - FI - 0053- FC - INST or equivalent)</t>
  </si>
  <si>
    <t>Splice Kit (FIS - F1 - 0053 -FF or equivalent)</t>
  </si>
  <si>
    <t>Optical test accessory kit including all necessary connectors, adaptors, cables, terminations and other items require3d for testing</t>
  </si>
  <si>
    <t>Barn</t>
  </si>
  <si>
    <t>VISUAL MONITORING SYSTEM</t>
  </si>
  <si>
    <r>
      <rPr>
        <b/>
        <sz val="12"/>
        <color rgb="FF000000"/>
        <rFont val="Arial"/>
        <family val="2"/>
      </rPr>
      <t>**</t>
    </r>
    <r>
      <rPr>
        <sz val="12"/>
        <color rgb="FF000000"/>
        <rFont val="Arial"/>
        <family val="2"/>
      </rPr>
      <t xml:space="preserve"> Route length from Barn to Nagrota and Nagrota to Kishenpur considered upto 60Kms</t>
    </r>
  </si>
  <si>
    <r>
      <rPr>
        <b/>
        <sz val="12"/>
        <color rgb="FF000000"/>
        <rFont val="Arial"/>
        <family val="2"/>
      </rPr>
      <t>$</t>
    </r>
    <r>
      <rPr>
        <sz val="12"/>
        <color rgb="FF000000"/>
        <rFont val="Arial"/>
        <family val="2"/>
      </rPr>
      <t xml:space="preserve"> Approach cable (24F) and FODP might vary as per site requirement</t>
    </r>
  </si>
  <si>
    <t>a) 5 HP</t>
  </si>
  <si>
    <t>b) 1.0 HP</t>
  </si>
  <si>
    <t>c) 40mm Dia</t>
  </si>
  <si>
    <t>d) 25mm Dia</t>
  </si>
  <si>
    <r>
      <t>ACSR "Zebra" Conducto</t>
    </r>
    <r>
      <rPr>
        <sz val="12"/>
        <rFont val="Arial"/>
        <family val="2"/>
      </rPr>
      <t>r</t>
    </r>
  </si>
  <si>
    <t>Optical Fiber Ground Wire ( 24 fibre DWSM)</t>
  </si>
  <si>
    <t>Optical Fiber Ground Wire ( 48 fibre DWSM)</t>
  </si>
  <si>
    <t>Installation of insulator strings complete with arcing horns and necessary hardware, installing and stringing of conductor including fixing of conductor accessories, installing and stringing of earthwire/OPGW including fixing of earthwire/OPGW accessories for the line.</t>
  </si>
  <si>
    <t>River Crossing Foundation(Open cast</t>
  </si>
  <si>
    <t>including Raised Chimney)</t>
  </si>
  <si>
    <t>Whether HSN Code in Column '2' is confirmed. If not indicate applicable</t>
  </si>
  <si>
    <t>Whether Rate of Interest in Column '4' is confirmed. If not indicate applicable</t>
  </si>
  <si>
    <t xml:space="preserve"> GST Tax as confirmed by Bidder</t>
  </si>
  <si>
    <t>Total Ex-works Price (excluding GST)</t>
  </si>
  <si>
    <t>10=8x9</t>
  </si>
  <si>
    <t xml:space="preserve">To:                                                                                                              
REC Transmission Projects Company Limited 
(A wholly owned subsidiary of REC, a ‘Navratna CPSE’
Under the Ministry of Power, Govt of India)
ECE House, 3rd Floor, Annexe – II,
28 A, K G MARG, NEW DELHI – 110 001
Website: www.rectpcl.in
</t>
  </si>
  <si>
    <t>TOTAL EX-WORKS PRICE (I+II)</t>
  </si>
  <si>
    <t>Fabrication, galvanising and supply of special river crossing tower parts including stub/base plate, anchor bolt, platforms, ladders, hangers, D-shackles, gusset plates, pack plates &amp; pack washers excluding bolts &amp; nuts</t>
  </si>
  <si>
    <t>FODP</t>
  </si>
  <si>
    <t>Approach Cable (24 fibres)</t>
  </si>
  <si>
    <t>TOTAL EX-WORKS PRICE Including Type Test Charges</t>
  </si>
  <si>
    <t>TOTAL TYPE TEST CHARGES As Per Schedule- 7</t>
  </si>
  <si>
    <t>TOTAL GST Tax as confirmed by Bidder</t>
  </si>
  <si>
    <t xml:space="preserve">Note: </t>
  </si>
  <si>
    <t>Specify amount of GST on the transaction between the contractor and Employer</t>
  </si>
  <si>
    <r>
      <t xml:space="preserve">* </t>
    </r>
    <r>
      <rPr>
        <sz val="11"/>
        <rFont val="Arial"/>
        <family val="2"/>
      </rPr>
      <t>In case the bidder leaves the cell for confirmation of HSN code and/or GST Rate "Blank", the HSN code and corresponding GST Rate indicated by the Employer shall be deemed to be the one confirmed by the bidder.</t>
    </r>
  </si>
  <si>
    <t>Construction of 2X50 MVA, 220/33 kV Nagrota (New) substation including LILO of 220kV Kishenpur-Barn S/C line on D/C Tower at Nagrota Substation including Design, Engineering, Supply &amp; Construction of Residential Staff Quarters &amp; associated facilities at proposed Nagrota Substation under PMDP Sceme-15</t>
  </si>
  <si>
    <t>315KVA, 33/0.433KV LT transformer</t>
  </si>
  <si>
    <t>315KVA, 3 Phase, Automatic Voltage Stablizer</t>
  </si>
  <si>
    <t>220 kV Bus Post Insulators for the erection hardware</t>
  </si>
  <si>
    <t>Bus (For Four bays + Three bays) (2+1)</t>
  </si>
  <si>
    <t>220 kV  (Swing Type Front Door Glass Simplex  type)</t>
  </si>
  <si>
    <t>33KV Panels(Swing Type Front Door Glass Simplex Panels)</t>
  </si>
  <si>
    <t>220 V</t>
  </si>
  <si>
    <t>220V, 80A/50 A Float Cum Boost</t>
  </si>
  <si>
    <t>48V, 50A/30 A Float Cum Boost</t>
  </si>
  <si>
    <t>Fire Fighting Pump House Building ( including Fixtures, Conduits, wire, indoor receptacles, Fans etc.)</t>
  </si>
  <si>
    <t>i) Non-standard gantry structures including all Bolts &amp; Nuts (Towers, Beam  )</t>
  </si>
  <si>
    <t>ii) Non-standard Lightening Mast structures including all Bolts &amp; Nuts</t>
  </si>
  <si>
    <t>iii) Non-standard equipment support structures including all Bolts &amp; Nuts</t>
  </si>
  <si>
    <t>BATTERY CHARGER (220V and 48V)</t>
  </si>
  <si>
    <t>LT Transformer (315kVA)</t>
  </si>
  <si>
    <t>Optical test accessory kit including all necessary connectors, adaptors, cables, terminations and other items required for testing</t>
  </si>
  <si>
    <t>Bus (For Four Bays + Three bays) (2+1)</t>
  </si>
  <si>
    <t>220V</t>
  </si>
  <si>
    <t>i) Non-standard gantry structures including all Bolts &amp; Nuts (Towers, Beam)</t>
  </si>
  <si>
    <t>ii) Non-standard Lighting Mast structures including all Bolts &amp; Nuts</t>
  </si>
  <si>
    <t>BATTERY CHARGER (220 V and 48 V)</t>
  </si>
  <si>
    <t>Bus (For Four Bays+ Three Bays) (2+1)</t>
  </si>
  <si>
    <t>220V, 80 A/50 A Float Cum Boost</t>
  </si>
  <si>
    <t>Soil Investigation and Contour Survey as per TS</t>
  </si>
  <si>
    <t>Earth work filling with borrowed earth with all leads and lifts including etc ( borrowed area to be deceided by contractor)</t>
  </si>
  <si>
    <t>Cu. M</t>
  </si>
  <si>
    <t>Levelling of Area (Cutting &amp; Filling of Soil &amp; Backfilling with same excavated soil)</t>
  </si>
  <si>
    <t>Soft Rock</t>
  </si>
  <si>
    <t>Normal Soil</t>
  </si>
  <si>
    <t>Design, Engineering and Construction of foundation for following equipments/Structures. All civil works including earthwork excavation for all type of soils , concreting, reinforcement steel,Steel grating for Transformer oil pits, Rail tracks, other miscellaneous steel, backfill and disposable of excess earth, all complete as per TS and approved drawing.</t>
  </si>
  <si>
    <t>50MVA, Power  Transformer</t>
  </si>
  <si>
    <t>220kV Tower Structure</t>
  </si>
  <si>
    <t>Lightning Mast Structure</t>
  </si>
  <si>
    <t>33kV Tower Structure</t>
  </si>
  <si>
    <t>220kV &amp; 33kV Equipment Structure</t>
  </si>
  <si>
    <t>100 KVA D.G. Set</t>
  </si>
  <si>
    <t>Design, Engineering &amp; Construction of Cable Trench of various sizes and crossings as per drg. given in specs including all civil works, earthwork excavation for all type of soils , concreting, reinforcement steel,backfill and disposable of excess earth, all complete as per TS and approved drawing.</t>
  </si>
  <si>
    <t>Section 1-1</t>
  </si>
  <si>
    <t>Section 2-2</t>
  </si>
  <si>
    <t>Section 3-3</t>
  </si>
  <si>
    <t>Section 4-4</t>
  </si>
  <si>
    <t>Design, Engineering and Construction of following buildings inclusive of Excavation in all kind of soils, PCC, RCC, reinforcement, internal cable trench (if required) internal and external finish, internal water supply, internal and external sanitation, septic tank and soak pit etc. complete in all respects</t>
  </si>
  <si>
    <t>Control Room Building (Double Storey)</t>
  </si>
  <si>
    <t>Fire Fighting Pump House</t>
  </si>
  <si>
    <t>Security Room</t>
  </si>
  <si>
    <t>Store Room (16 Mtr. X 8 Mtr. X 5 Mtr. (Clear height))</t>
  </si>
  <si>
    <t xml:space="preserve">Parking  shed RCC for 5 Nos. Vehicle </t>
  </si>
  <si>
    <t>Design, Engineering and Construction of Fire Fighting Tank including excavation of all kinds of soil, PCC, RCC, Reinforcement, Roof, Pipe Fittings and fixtures, internal and external finishes etc complete in all respects</t>
  </si>
  <si>
    <t>Construction of Concrete ( RCC) road. All civil works for roads including earthwork excavation, grading, backfill, disposable of excess earth, concreting, reinforcement steel, RCC hume pipe crossings ( NP3 Pipe) etc. all complete as per TS and approved drawings.</t>
  </si>
  <si>
    <t>Road 3.75m wide</t>
  </si>
  <si>
    <t>Road 5.5m wide</t>
  </si>
  <si>
    <t>Design, Engineering &amp; Construction of Boundary wall including excavation, concrete, reinforcement steel ,structural steel, plaster, painting, barbed wire and concertina coil etc all complete as per technical specification (2.5 m high R.C.C frame wall as per Drawing and 0.5 m high angle support on top).</t>
  </si>
  <si>
    <t>Main boundary wall Gate (Steel ) including all works complete as per technical specification</t>
  </si>
  <si>
    <t>Fencing including Fencing Gate</t>
  </si>
  <si>
    <t>Design and construction of Drainage system including culverts</t>
  </si>
  <si>
    <t>Antiweed treatment</t>
  </si>
  <si>
    <t>Gravel Filling (100 mm Thick)</t>
  </si>
  <si>
    <t>Supplying &amp; laying RCC hume pipe of grade (NP-3)  for culverts and cable trench crossings of following dia.</t>
  </si>
  <si>
    <t>Random rubble Masonary Retaining Wall:</t>
  </si>
  <si>
    <t xml:space="preserve">Design, Engineering &amp; Construction of Random rubble Masonary Retaining Wall with hard stone in foundation and plinth including Excavation for foundatuion for all type of soils, PCC, Scaffolding, backfill and dispose of excess earth and coping coarse levelling up with cement conctrete 1:6:12(1 cement: 6 coarse sand and 12 graded stone aggregate 20mm nominal size) upto plinth level with cement mortar 1:6 (1 cement : 6 coarse sand) as per approved drawing and CPWD Specifications. </t>
  </si>
  <si>
    <t>CuM</t>
  </si>
  <si>
    <t>RCC Retaining Wall</t>
  </si>
  <si>
    <t>ign, Engineering &amp; Construction of RCC Retaining Wall including Excavation for foundatuion for all type of soils, PCC, laying cement concrete in retaining walls, return walls, walls (any thickness) including attached pilasters, columns, piers, abutments, pillars, posts, struts, buttresses, string or lacing courses, parapets, coping, bed blocks, anchor blocks,the cost of cantering, shuttering and finishing etc., up to floor five level: 1:1½:3 (1 cement : 1½ coarse sand (zone-III) : 3 graded stone aggregate 20 mm as per approved drawing</t>
  </si>
  <si>
    <r>
      <t xml:space="preserve">125A, 415V : Interlocked switch socket outdoor Receptacle </t>
    </r>
    <r>
      <rPr>
        <b/>
        <sz val="12"/>
        <color rgb="FF000000"/>
        <rFont val="Arial"/>
        <family val="2"/>
      </rPr>
      <t>(Type RP)</t>
    </r>
  </si>
  <si>
    <r>
      <rPr>
        <b/>
        <sz val="12"/>
        <color rgb="FFFFFFFF"/>
        <rFont val="Arial"/>
        <family val="2"/>
      </rPr>
      <t>(SCHEDULE OF RATES AND PRICES)</t>
    </r>
  </si>
  <si>
    <r>
      <rPr>
        <b/>
        <sz val="12"/>
        <color rgb="FF000000"/>
        <rFont val="Arial"/>
        <family val="2"/>
      </rPr>
      <t>48 Fibre</t>
    </r>
    <r>
      <rPr>
        <sz val="12"/>
        <color rgb="FF000000"/>
        <rFont val="Arial"/>
        <family val="2"/>
      </rPr>
      <t>:Indoor Type,Rack Mounted with FCPC Coupling &amp; Pigtails(5mtrs)</t>
    </r>
  </si>
  <si>
    <t>d) Backfilling and gap levelling of volumes enclosed by revetment</t>
  </si>
  <si>
    <r>
      <rPr>
        <b/>
        <sz val="12"/>
        <rFont val="Arial"/>
        <family val="2"/>
      </rPr>
      <t>315 KVA</t>
    </r>
    <r>
      <rPr>
        <sz val="12"/>
        <rFont val="Arial"/>
        <family val="2"/>
      </rPr>
      <t xml:space="preserve"> L.T. Transformer</t>
    </r>
  </si>
  <si>
    <t>220 kV  ( (Swing Type Front Door Glass Simplex  type)</t>
  </si>
  <si>
    <t>33KV Panels (Swing Type Front Door Glass Simplex  type)</t>
  </si>
  <si>
    <t>200mm Dia</t>
  </si>
  <si>
    <t>50mm Dia</t>
  </si>
  <si>
    <t>40mm Dia</t>
  </si>
  <si>
    <t>25mm Dia</t>
  </si>
  <si>
    <t>III)</t>
  </si>
  <si>
    <t>Design, Engineering, Supply &amp; Construction of Residential Staff Quarters &amp; associated facilities at 220/33 kV Substation Nagrota (Jammu)</t>
  </si>
  <si>
    <t>Civil Works- Architecture,Design, Engineering, including procurement and subcontracting (if any), delivery, construction, Contouring and site leveling (if required), installation and completion of the facilities including for following  residential staff quarters.</t>
  </si>
  <si>
    <t>Sq. Ft.</t>
  </si>
  <si>
    <t>JEs Quarter -4 nos. (1 Unit of 2 GF+2FF with common stairs)</t>
  </si>
  <si>
    <t xml:space="preserve">SBA's Quarter - 8 Nos. (2 Units of 2 GF + 2 FF each with Common Stairs)  </t>
  </si>
  <si>
    <t>Santry/Security Post</t>
  </si>
  <si>
    <t>Providing &amp;  Laying of  SW pipes  for external sewerage  system as per technical specification &amp; approved design all sizes 100 mm, 200 mm, 300 mm including construction of inspection chambers as per approved design.</t>
  </si>
  <si>
    <t>External water supply arrangement as per approved design for colony &amp; other buildings etc</t>
  </si>
  <si>
    <t>Underground water storage tank of approved size &amp; capacity for colony &amp; other buildings</t>
  </si>
  <si>
    <t>Ornamental Works such as development of lawns and landscaping</t>
  </si>
  <si>
    <t>Electrical Works- Design, Engineering, procurement, delivery, erection, testing and  commissioning of the facilities for following job works:-</t>
  </si>
  <si>
    <t>Electrical Panel/Sub- Panel as per the works requirement in complete.</t>
  </si>
  <si>
    <t>Internal &amp; External Wiring for Power &amp; light points including DB, switchboard etc in complete with proper earthing as per works requirement.</t>
  </si>
  <si>
    <t>Ceiling Fan, 1400 mm sweep in complete.</t>
  </si>
  <si>
    <t>Lighting   Fixture   LED   Luminaires    type   as    per   illumination level required for the indoor building lightening etc in complete.</t>
  </si>
  <si>
    <t>LED  Street  Light  Luminaire  as    per   illumination level required for the street in complete as required.</t>
  </si>
  <si>
    <t>Power &amp; Control wiring including earthing,  DB, timer etc for street light as required in complete.</t>
  </si>
  <si>
    <t>Street   Lighting   Pole   of   6   meter of approved make as required in complete.</t>
  </si>
  <si>
    <t>1.1kV grade 3.5Cx240 sqmm (PVC) Power Cable as required in complete.</t>
  </si>
  <si>
    <t>1.1kV grade 3.5Cx70 sqmm (PVC) Power Cable as required in complete.</t>
  </si>
  <si>
    <t>1.1kV grade 3.5Cx35 sqmm (PVC) Power Cable as required in complete.</t>
  </si>
  <si>
    <t>1.1kV grade 2Cx16 sqmm (PVC) Power Cable as required in complete.</t>
  </si>
  <si>
    <t xml:space="preserve">Any other item required for completion of scope of works </t>
  </si>
  <si>
    <t xml:space="preserve">Design Engineering &amp; Construction of Boundary Wall for Township: 1.5 Mtr. Height with RCC column &amp; 230 thk. Brickwork, including excavation, RCC, Reinforcement Steel, plaster, painting complete including one MS Steel gate of Mtr.  </t>
  </si>
  <si>
    <t>RM</t>
  </si>
  <si>
    <t>TOTAL (III)</t>
  </si>
  <si>
    <t>Grand Total of Schedule-3(I+II+III)</t>
  </si>
  <si>
    <t>Fill  up  only  green  shaded  cells  in  Sch-1,  Sch-2,  Sch-3,  Sch-4,  Sch-5,  Sch-7,  Discount (Optional), Guarantee Declariation  and Bid Form 2nd Envelope.</t>
  </si>
  <si>
    <t>LT Transformer (160kVA)</t>
  </si>
  <si>
    <t>Fabrication, galvanising and supply of special river crossingtower parts including stub/base plate, anchor bolt, platforms,ladders, hangers, D-shackles, gusset plates, pack plates&amp; pack washers excluding bolts &amp; nuts</t>
  </si>
  <si>
    <t>a) Random rubble stone masonary including excavation (1:5 cement mortar), PCC 1:2:4 at top of RR walls and foundations, backfilling and gap levelling complete as per approved drawing.</t>
  </si>
  <si>
    <t>b) Revetment of pack 6" &amp; above stone/boulders in heavily coated GI 4mm dia performed wire mesh size 100 mmx100mm as per approved drawing</t>
  </si>
  <si>
    <t xml:space="preserve"> Accessories for Conductor &amp; OPGW</t>
  </si>
  <si>
    <t>LILO of  220kV Kishenpur-Barn/Gladni-Udhampur</t>
  </si>
  <si>
    <t>installation of Earthing for towers</t>
  </si>
  <si>
    <t>Installation of tower accessories</t>
  </si>
  <si>
    <t>Installation of the following Line materials</t>
  </si>
  <si>
    <t>installation of following</t>
  </si>
  <si>
    <t>AE/AEE Quarter (1 Nos.. Single Storey)</t>
  </si>
  <si>
    <t>Design, Engineering &amp; Construction of RCC Retaining Wall including Excavation for foundatuion for all type of soils, PCC, laying cement concrete in retaining walls, return walls, walls (any thickness) including attached pilasters, columns, piers, abutments, pillars, posts, struts, buttresses, string or lacing courses, parapets, coping, bed blocks, anchor blocks,the cost of cantering, shuttering and finishing etc., up to floor five level: 1:1½:3 (1 cement : 1½ coarse sand (zone-III) : 3 graded stone aggregate 20 mm as per approved drawing</t>
  </si>
  <si>
    <t>Barn/Gladni</t>
  </si>
  <si>
    <t>Kishenpur/Udhampur</t>
  </si>
  <si>
    <t>Optical Interface Cards/SFP</t>
  </si>
  <si>
    <t>LILO of  220kV Kishenpur-Barn/Udhampur-Gladni</t>
  </si>
  <si>
    <t>Shifting and re-erection of existing panel of  Barn/Kishenpur or Gladni/Udhampur as per Technical specification</t>
  </si>
  <si>
    <t>Fabrication, galvanizing &amp; supply of various type of tower &amp; Gantry Structure, tower parts, tower extensions (complete) excluding  bolts &amp; nuts, step bolts and stubs but including hangers, D-Shackles,  pack washers etc.</t>
  </si>
  <si>
    <t>Fabrication, galvanizing &amp; supply of various type of tower  &amp; Gantry Structure, tower parts, tower extensions (complete) excluding  bolts &amp; nuts, step bolts and stubs but including hangers, D-Shackles,  pack washers etc.</t>
  </si>
  <si>
    <t>Transportation and Erection of various type of towers,tower &amp; Gantry Structure, parts and tower extension (complete) with bolts and nuts, including tack welding and supply and application of zinc rich primer and two coats of enamel paint</t>
  </si>
  <si>
    <t>Construction of 2X50 MVA, 220/33 kV Nagrota (New) substation including LILO of 220kV Kishenpur-Barn S/C line or Udhampur-Gladni S/C line on D/C Tower at Nagrota Substation including Design, Engineering, Supply &amp; Construction of Residential Staff Quarters &amp; associated facilities at proposed Nagrota Substation under PMDP Sceme-15</t>
  </si>
  <si>
    <t>Tender  Package  Construction of 2X50 MVA, 220/33 kV Nagrota (New) substation including LILO of 220kV Kishenpur-Barn S/C line or Udhampur-Gladni S/C line on D/C Tower at Nagrota Substation including Design, Engineering, Supply &amp; Construction of Residential Staff Quarters &amp; associated facilities at proposed Nagrota Substation under PMDP Sceme-15</t>
  </si>
  <si>
    <t>TENDER NIT No.:-RECTPCL/PIA/JKPTCL/SS &amp; LILO-I</t>
  </si>
  <si>
    <t>Tender NIT No. RECTPCL/PIA/JKPTCL/SS &amp; LILO-I</t>
  </si>
  <si>
    <t>Whether SAC Code in Column '2' is confirmed. If not indicate applicable</t>
  </si>
  <si>
    <t>Whether Rate of Interest in Column '4' is confirmed. If not indicate applicable rate of GST</t>
  </si>
  <si>
    <t>Total GST as confirmed by the bidder</t>
  </si>
  <si>
    <t>Unit Charges</t>
  </si>
  <si>
    <t>Total Training Charges excluding GST</t>
  </si>
  <si>
    <t>Design Operation Mainetenance including procedures for fault attending for the Power Transformer, Circuit Breaker, Isolators, Instrument Transformers, Relay &amp; Protection system at manufacturer's/suppliers work for 20 personnel of Owner for 5 days.</t>
  </si>
  <si>
    <t>FO based communication euipment at manufacturer's/suppliers work for 10 personnel of Owner for 5 days.</t>
  </si>
  <si>
    <t>Training to staff of the Company and certification to its trained  personnel for carrying out each activity of Transmission Line Project for  20 personnel of Owner for 5 days.</t>
  </si>
  <si>
    <t>MND</t>
  </si>
  <si>
    <t>Total Training Charges (I+II)</t>
  </si>
  <si>
    <t>Total GST as confirmed by bidder (I+II)</t>
  </si>
  <si>
    <t>NOT APPLICABLE</t>
  </si>
  <si>
    <t>In continuation of First Envelope of our bid, we hereby submit the Second Envelope of the Bid, both of which shall be read together and in conjuction with each other, and shall be construed as an integral part of our Bid. Accordingly, we the undersigned, offier to design, manufacture, test, delier, install and commission (including carrying out Trial Operation, Performance &amp; Guarantee Test as per provision of Technical Specification) under the above named package in full conformity with the said Bidding Documents for the sum of Rs (in the below mentioned cells) or such othersums as may be determined in accordance with the terms and conditions of the Bidding Documents.
The above amounts are in accordance with the price schedules attached herewith and are made part of this bid.</t>
  </si>
  <si>
    <t>Fill the amount in words</t>
  </si>
  <si>
    <t>Name of participating bidder (To be filled by the bidder)</t>
  </si>
  <si>
    <t>Price Quoted (as per Schedule-6 (after discount))</t>
  </si>
  <si>
    <t>Value in INR</t>
  </si>
  <si>
    <t>Total Evaluated Price</t>
  </si>
  <si>
    <t>SUMMARY SHEET</t>
  </si>
  <si>
    <t>2500 A, 40 kA,  SF6 Circuit Breakers (3-Phase) with support structure</t>
  </si>
  <si>
    <t>N/A</t>
  </si>
  <si>
    <t>General guidelines for filling up  the Price Schedules, Sch-1 to Sch-7</t>
  </si>
  <si>
    <t xml:space="preserve">To:                                                                                                                                                                                                                                            REC Transmission Projects Company Limited 
(A wholly owned subsidiary of REC, a ‘Navratna CPSE’
Under the Ministry of Power, Govt of India)
ECE House, 3rd Floor, Annexe – II,
28 A, K G MARG, NEW DELHI – 110 001
Website: www.rectpcl.in
</t>
  </si>
  <si>
    <t xml:space="preserve">Date          :                                                                 </t>
  </si>
  <si>
    <t xml:space="preserve"> Printed Name   :</t>
  </si>
  <si>
    <t xml:space="preserve">Place         :                                                                     </t>
  </si>
  <si>
    <t xml:space="preserve">  Designation   :</t>
  </si>
  <si>
    <t xml:space="preserve">Place         :                                                                      </t>
  </si>
  <si>
    <t xml:space="preserve"> Designation   :</t>
  </si>
  <si>
    <t xml:space="preserve">    Printed Name   :</t>
  </si>
  <si>
    <t xml:space="preserve">    Designation   :</t>
  </si>
  <si>
    <t xml:space="preserve">Place  :                                                                   </t>
  </si>
  <si>
    <t xml:space="preserve">Date:                                                       </t>
  </si>
  <si>
    <t>Bid Proposal Ref. No.</t>
  </si>
  <si>
    <t xml:space="preserve">To:                                                                                                                                     REC Transmission Projects Company Limited 
(A wholly owned subsidiary of REC, a ‘Navratna CPSE’
Under the Ministry of Power, Govt of India)
ECE House, 3rd Floor, Annexe – II,
28 A, K G MARG, NEW DELHI – 110 001
Website: www.rectpcl.in
</t>
  </si>
  <si>
    <r>
      <rPr>
        <b/>
        <sz val="12"/>
        <color rgb="FFFFFFFF"/>
        <rFont val="Cambria"/>
        <family val="1"/>
        <scheme val="major"/>
      </rPr>
      <t>(SCHEDULE OF RATES AND PRICES)</t>
    </r>
  </si>
  <si>
    <r>
      <rPr>
        <b/>
        <sz val="12"/>
        <color rgb="FF000000"/>
        <rFont val="Cambria"/>
        <family val="1"/>
        <scheme val="major"/>
      </rPr>
      <t>48 Fibre</t>
    </r>
    <r>
      <rPr>
        <sz val="12"/>
        <color rgb="FF000000"/>
        <rFont val="Cambria"/>
        <family val="1"/>
        <scheme val="major"/>
      </rPr>
      <t>:Indoor Type,Rack Mounted with FCPC Coupling &amp; Pigtails(5mtrs)</t>
    </r>
  </si>
  <si>
    <r>
      <t>22.5 Kg CO</t>
    </r>
    <r>
      <rPr>
        <vertAlign val="subscript"/>
        <sz val="12"/>
        <color rgb="FF000000"/>
        <rFont val="Cambria"/>
        <family val="1"/>
        <scheme val="major"/>
      </rPr>
      <t>2</t>
    </r>
    <r>
      <rPr>
        <sz val="12"/>
        <color rgb="FF000000"/>
        <rFont val="Cambria"/>
        <family val="1"/>
        <scheme val="major"/>
      </rPr>
      <t xml:space="preserve"> type</t>
    </r>
  </si>
  <si>
    <r>
      <t>4.5 Kg CO</t>
    </r>
    <r>
      <rPr>
        <vertAlign val="subscript"/>
        <sz val="12"/>
        <color rgb="FF000000"/>
        <rFont val="Cambria"/>
        <family val="1"/>
        <scheme val="major"/>
      </rPr>
      <t>2</t>
    </r>
    <r>
      <rPr>
        <sz val="12"/>
        <color rgb="FF000000"/>
        <rFont val="Cambria"/>
        <family val="1"/>
        <scheme val="major"/>
      </rPr>
      <t xml:space="preserve"> type</t>
    </r>
  </si>
  <si>
    <r>
      <t xml:space="preserve">Lingting Fixture </t>
    </r>
    <r>
      <rPr>
        <b/>
        <sz val="12"/>
        <color rgb="FF000000"/>
        <rFont val="Cambria"/>
        <family val="1"/>
        <scheme val="major"/>
      </rPr>
      <t>Type-SF1</t>
    </r>
  </si>
  <si>
    <r>
      <t xml:space="preserve">Lingting Fixture </t>
    </r>
    <r>
      <rPr>
        <b/>
        <sz val="12"/>
        <color rgb="FF000000"/>
        <rFont val="Cambria"/>
        <family val="1"/>
        <scheme val="major"/>
      </rPr>
      <t>Type-SF2</t>
    </r>
  </si>
  <si>
    <r>
      <t xml:space="preserve">Lingting Fixture </t>
    </r>
    <r>
      <rPr>
        <b/>
        <sz val="12"/>
        <color rgb="FF000000"/>
        <rFont val="Cambria"/>
        <family val="1"/>
        <scheme val="major"/>
      </rPr>
      <t>Type-SF3</t>
    </r>
  </si>
  <si>
    <r>
      <t xml:space="preserve">Lingting Fixture </t>
    </r>
    <r>
      <rPr>
        <b/>
        <sz val="12"/>
        <color rgb="FF000000"/>
        <rFont val="Cambria"/>
        <family val="1"/>
        <scheme val="major"/>
      </rPr>
      <t>Type-SF4</t>
    </r>
  </si>
  <si>
    <r>
      <t xml:space="preserve">Lingting Fixture </t>
    </r>
    <r>
      <rPr>
        <b/>
        <sz val="12"/>
        <color rgb="FF000000"/>
        <rFont val="Cambria"/>
        <family val="1"/>
        <scheme val="major"/>
      </rPr>
      <t>Type-SF5</t>
    </r>
  </si>
  <si>
    <r>
      <t xml:space="preserve">Lighting Fixture </t>
    </r>
    <r>
      <rPr>
        <b/>
        <sz val="12"/>
        <color rgb="FF000000"/>
        <rFont val="Cambria"/>
        <family val="1"/>
        <scheme val="major"/>
      </rPr>
      <t>Type-SC</t>
    </r>
  </si>
  <si>
    <r>
      <t xml:space="preserve">Lighting Fixture </t>
    </r>
    <r>
      <rPr>
        <b/>
        <sz val="12"/>
        <color rgb="FF000000"/>
        <rFont val="Cambria"/>
        <family val="1"/>
        <scheme val="major"/>
      </rPr>
      <t>Type-S-LED</t>
    </r>
  </si>
  <si>
    <r>
      <t xml:space="preserve">15A, 240V: Outdoor Receptacle 2 pole, 3-pin type </t>
    </r>
    <r>
      <rPr>
        <b/>
        <sz val="12"/>
        <color rgb="FF000000"/>
        <rFont val="Cambria"/>
        <family val="1"/>
        <scheme val="major"/>
      </rPr>
      <t>(Type RO)</t>
    </r>
  </si>
  <si>
    <r>
      <t xml:space="preserve">125A, 415V : Interlocked switch socket outdoor Receptacle </t>
    </r>
    <r>
      <rPr>
        <b/>
        <sz val="12"/>
        <color rgb="FF000000"/>
        <rFont val="Cambria"/>
        <family val="1"/>
        <scheme val="major"/>
      </rPr>
      <t>(Type RP)</t>
    </r>
  </si>
  <si>
    <r>
      <rPr>
        <b/>
        <sz val="12"/>
        <rFont val="Cambria"/>
        <family val="1"/>
        <scheme val="major"/>
      </rPr>
      <t>315 KVA</t>
    </r>
    <r>
      <rPr>
        <sz val="12"/>
        <rFont val="Cambria"/>
        <family val="1"/>
        <scheme val="major"/>
      </rPr>
      <t xml:space="preserve"> L.T. Transformer</t>
    </r>
  </si>
  <si>
    <r>
      <t>ACSR "Zebra" Conducto</t>
    </r>
    <r>
      <rPr>
        <sz val="12"/>
        <rFont val="Cambria"/>
        <family val="1"/>
        <scheme val="major"/>
      </rPr>
      <t>r</t>
    </r>
  </si>
  <si>
    <r>
      <rPr>
        <sz val="12"/>
        <rFont val="Cambria"/>
        <family val="1"/>
        <scheme val="major"/>
      </rPr>
      <t>Septic tank and soakpit for township</t>
    </r>
  </si>
  <si>
    <r>
      <t xml:space="preserve">Construction of 1 x </t>
    </r>
    <r>
      <rPr>
        <b/>
        <sz val="11"/>
        <rFont val="Cambria"/>
        <family val="1"/>
        <scheme val="major"/>
      </rPr>
      <t>160</t>
    </r>
    <r>
      <rPr>
        <sz val="11"/>
        <rFont val="Cambria"/>
        <family val="1"/>
        <scheme val="major"/>
      </rPr>
      <t xml:space="preserve"> KVA, 11/0.433 kV Distribution transformer along with11kV isolator, horn gap fuse , Bus Post Insulator and Surge arrestors for LT Station alongwith 415   V, 400A   Township   DB etc in complete as required.</t>
    </r>
  </si>
  <si>
    <t>Yours faithfully,</t>
  </si>
  <si>
    <t>For and on behalf of</t>
  </si>
  <si>
    <t>Printed Name :</t>
  </si>
  <si>
    <t>Sole Bidder</t>
  </si>
  <si>
    <t>Construction of 2X50 MVA, 220/33 kV Nagrota (New) substation including LILO of 220kV Kishenpur-Barn S/C line or Udhampur-Gladni S/C line on D/C Tower at Nagrota Substation including Design, Engineering, Supply &amp; Construction of Residential Staff Quarters &amp; associated facilities at proposed Nagrota Substation under PMDP Scheme-15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</si>
</sst>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409]0.00"/>
    <numFmt numFmtId="166" formatCode="[$-409]0"/>
    <numFmt numFmtId="167" formatCode="#,##0.0"/>
    <numFmt numFmtId="168" formatCode="[$-409]General"/>
    <numFmt numFmtId="169" formatCode="[$$-409]#,##0.00;[Red]&quot;-&quot;[$$-409]#,##0.00"/>
    <numFmt numFmtId="170" formatCode="_(* #,##0_);_(* \(#,##0\);_(* &quot;-&quot;??_);_(@_)"/>
  </numFmts>
  <fonts count="74" x14ac:knownFonts="1">
    <font>
      <sz val="11"/>
      <color theme="1"/>
      <name val="Calibri"/>
      <family val="2"/>
      <scheme val="minor"/>
    </font>
    <font>
      <sz val="10"/>
      <color rgb="FF000000"/>
      <name val="Times New Roman"/>
      <family val="1"/>
    </font>
    <font>
      <b/>
      <sz val="11"/>
      <name val="Cambria"/>
      <family val="1"/>
      <scheme val="major"/>
    </font>
    <font>
      <sz val="11"/>
      <color rgb="FF000000"/>
      <name val="Cambria"/>
      <family val="1"/>
      <scheme val="major"/>
    </font>
    <font>
      <b/>
      <sz val="11"/>
      <color rgb="FFFFFFFF"/>
      <name val="Cambria"/>
      <family val="1"/>
      <scheme val="major"/>
    </font>
    <font>
      <sz val="11"/>
      <name val="Cambria"/>
      <family val="1"/>
      <scheme val="major"/>
    </font>
    <font>
      <sz val="11"/>
      <color theme="1"/>
      <name val="Cambria"/>
      <family val="1"/>
      <scheme val="major"/>
    </font>
    <font>
      <sz val="10"/>
      <color rgb="FF000000"/>
      <name val="Times New Roman"/>
      <family val="1"/>
    </font>
    <font>
      <b/>
      <sz val="11"/>
      <color rgb="FF000000"/>
      <name val="Cambria"/>
      <family val="1"/>
      <scheme val="major"/>
    </font>
    <font>
      <b/>
      <sz val="11"/>
      <color theme="1"/>
      <name val="Calibri"/>
      <family val="2"/>
      <scheme val="minor"/>
    </font>
    <font>
      <b/>
      <sz val="11"/>
      <color theme="1"/>
      <name val="Cambria"/>
      <family val="1"/>
      <scheme val="major"/>
    </font>
    <font>
      <b/>
      <sz val="12"/>
      <color rgb="FFFFFFFF"/>
      <name val="Book Antiqua"/>
      <family val="1"/>
    </font>
    <font>
      <b/>
      <sz val="11"/>
      <name val="Book Antiqua"/>
      <family val="1"/>
    </font>
    <font>
      <b/>
      <sz val="11"/>
      <name val="Book Antiqua"/>
      <family val="1"/>
    </font>
    <font>
      <sz val="12"/>
      <name val="Book Antiqua"/>
      <family val="1"/>
    </font>
    <font>
      <sz val="12"/>
      <name val="Book Antiqua"/>
      <family val="1"/>
    </font>
    <font>
      <b/>
      <sz val="12"/>
      <name val="Book Antiqua"/>
      <family val="1"/>
    </font>
    <font>
      <b/>
      <sz val="12"/>
      <color rgb="FF0000FF"/>
      <name val="Book Antiqua"/>
      <family val="1"/>
    </font>
    <font>
      <vertAlign val="superscript"/>
      <sz val="12"/>
      <name val="Book Antiqua"/>
      <family val="1"/>
    </font>
    <font>
      <b/>
      <vertAlign val="superscript"/>
      <sz val="12"/>
      <color rgb="FF0000FF"/>
      <name val="Book Antiqua"/>
      <family val="1"/>
    </font>
    <font>
      <b/>
      <sz val="12"/>
      <color rgb="FF002060"/>
      <name val="Book Antiqua"/>
      <family val="1"/>
    </font>
    <font>
      <b/>
      <sz val="11"/>
      <color rgb="FF800000"/>
      <name val="Book Antiqua"/>
      <family val="1"/>
    </font>
    <font>
      <b/>
      <sz val="11"/>
      <color rgb="FF0000FF"/>
      <name val="Book Antiqua"/>
      <family val="2"/>
    </font>
    <font>
      <b/>
      <sz val="11"/>
      <color rgb="FF0000FF"/>
      <name val="Book Antiqua"/>
      <family val="1"/>
    </font>
    <font>
      <b/>
      <sz val="11"/>
      <color rgb="FFFFFFFF"/>
      <name val="Book Antiqua"/>
      <family val="1"/>
    </font>
    <font>
      <sz val="11"/>
      <name val="Book Antiqua"/>
      <family val="1"/>
    </font>
    <font>
      <sz val="11"/>
      <name val="Book Antiqua"/>
      <family val="1"/>
    </font>
    <font>
      <b/>
      <sz val="11"/>
      <color theme="0"/>
      <name val="Book Antiqua"/>
      <family val="1"/>
    </font>
    <font>
      <b/>
      <sz val="14"/>
      <color theme="1"/>
      <name val="Calibri"/>
      <family val="2"/>
      <scheme val="minor"/>
    </font>
    <font>
      <b/>
      <vertAlign val="superscript"/>
      <sz val="11"/>
      <name val="Book Antiqua"/>
      <family val="1"/>
    </font>
    <font>
      <sz val="11"/>
      <color rgb="FF000000"/>
      <name val="Book Antiqua"/>
      <family val="2"/>
    </font>
    <font>
      <sz val="11"/>
      <color rgb="FFFF0000"/>
      <name val="Cambria"/>
      <family val="1"/>
      <scheme val="major"/>
    </font>
    <font>
      <sz val="12"/>
      <name val="Arial"/>
      <family val="2"/>
    </font>
    <font>
      <b/>
      <sz val="12"/>
      <name val="Arial"/>
      <family val="2"/>
    </font>
    <font>
      <sz val="16"/>
      <color rgb="FF000000"/>
      <name val="Cambria"/>
      <family val="1"/>
      <scheme val="major"/>
    </font>
    <font>
      <b/>
      <sz val="14"/>
      <color rgb="FF000000"/>
      <name val="Cambria"/>
      <family val="1"/>
      <scheme val="major"/>
    </font>
    <font>
      <u/>
      <sz val="11"/>
      <color theme="10"/>
      <name val="Calibri"/>
      <family val="2"/>
      <scheme val="minor"/>
    </font>
    <font>
      <sz val="11"/>
      <color theme="0" tint="-0.34998626667073579"/>
      <name val="Calibri"/>
      <family val="2"/>
      <scheme val="minor"/>
    </font>
    <font>
      <sz val="11"/>
      <color rgb="FF000000"/>
      <name val="Arial"/>
      <family val="2"/>
    </font>
    <font>
      <sz val="11"/>
      <color rgb="FF000000"/>
      <name val="Calibri"/>
      <family val="2"/>
    </font>
    <font>
      <b/>
      <i/>
      <sz val="16"/>
      <color rgb="FF000000"/>
      <name val="Arial"/>
      <family val="2"/>
    </font>
    <font>
      <sz val="10"/>
      <color rgb="FF000000"/>
      <name val="Arial"/>
      <family val="2"/>
    </font>
    <font>
      <b/>
      <i/>
      <u/>
      <sz val="11"/>
      <color rgb="FF000000"/>
      <name val="Arial"/>
      <family val="2"/>
    </font>
    <font>
      <b/>
      <sz val="12"/>
      <color rgb="FF000000"/>
      <name val="Arial"/>
      <family val="2"/>
    </font>
    <font>
      <sz val="12"/>
      <color rgb="FF000000"/>
      <name val="Arial"/>
      <family val="2"/>
    </font>
    <font>
      <sz val="12"/>
      <color rgb="FF000000"/>
      <name val="Book Antiqua"/>
      <family val="1"/>
    </font>
    <font>
      <b/>
      <sz val="11"/>
      <color rgb="FF000000"/>
      <name val="Arial"/>
      <family val="2"/>
    </font>
    <font>
      <b/>
      <sz val="10"/>
      <color rgb="FF000000"/>
      <name val="Arial"/>
      <family val="2"/>
    </font>
    <font>
      <vertAlign val="subscript"/>
      <sz val="12"/>
      <color rgb="FF000000"/>
      <name val="Arial"/>
      <family val="2"/>
    </font>
    <font>
      <sz val="10"/>
      <name val="Arial"/>
      <family val="2"/>
    </font>
    <font>
      <sz val="12"/>
      <name val="MS Sans Serif"/>
      <family val="2"/>
    </font>
    <font>
      <b/>
      <sz val="12"/>
      <name val="MS Sans Serif"/>
      <family val="2"/>
    </font>
    <font>
      <sz val="12"/>
      <name val="Arial"/>
      <family val="2"/>
    </font>
    <font>
      <sz val="11"/>
      <name val="Arial"/>
      <family val="2"/>
    </font>
    <font>
      <sz val="12"/>
      <color rgb="FFFF0000"/>
      <name val="Arial"/>
      <family val="2"/>
    </font>
    <font>
      <sz val="12"/>
      <color theme="1"/>
      <name val="Arial"/>
      <family val="2"/>
    </font>
    <font>
      <sz val="10"/>
      <color theme="1"/>
      <name val="Arial"/>
      <family val="2"/>
    </font>
    <font>
      <b/>
      <sz val="14"/>
      <name val="Cambria"/>
      <family val="1"/>
      <scheme val="major"/>
    </font>
    <font>
      <sz val="11"/>
      <color theme="1"/>
      <name val="Calibri"/>
      <family val="2"/>
      <scheme val="minor"/>
    </font>
    <font>
      <b/>
      <sz val="12"/>
      <color rgb="FFFFFFFF"/>
      <name val="Arial"/>
      <family val="2"/>
    </font>
    <font>
      <i/>
      <sz val="12"/>
      <name val="Arial"/>
      <family val="2"/>
    </font>
    <font>
      <b/>
      <sz val="11"/>
      <color rgb="FF000000"/>
      <name val="Book Antiqua"/>
      <family val="1"/>
    </font>
    <font>
      <b/>
      <sz val="12"/>
      <name val="Cambria"/>
      <family val="1"/>
      <scheme val="major"/>
    </font>
    <font>
      <sz val="12"/>
      <color theme="1"/>
      <name val="Cambria"/>
      <family val="1"/>
      <scheme val="major"/>
    </font>
    <font>
      <b/>
      <sz val="12"/>
      <color rgb="FFFFFFFF"/>
      <name val="Cambria"/>
      <family val="1"/>
      <scheme val="major"/>
    </font>
    <font>
      <sz val="12"/>
      <name val="Cambria"/>
      <family val="1"/>
      <scheme val="major"/>
    </font>
    <font>
      <b/>
      <sz val="12"/>
      <color rgb="FF000000"/>
      <name val="Cambria"/>
      <family val="1"/>
      <scheme val="major"/>
    </font>
    <font>
      <sz val="12"/>
      <color rgb="FF000000"/>
      <name val="Cambria"/>
      <family val="1"/>
      <scheme val="major"/>
    </font>
    <font>
      <vertAlign val="subscript"/>
      <sz val="12"/>
      <color rgb="FF000000"/>
      <name val="Cambria"/>
      <family val="1"/>
      <scheme val="major"/>
    </font>
    <font>
      <sz val="12"/>
      <color rgb="FFFF0000"/>
      <name val="Cambria"/>
      <family val="1"/>
      <scheme val="major"/>
    </font>
    <font>
      <i/>
      <sz val="12"/>
      <name val="Cambria"/>
      <family val="1"/>
      <scheme val="major"/>
    </font>
    <font>
      <b/>
      <sz val="14"/>
      <color theme="1"/>
      <name val="Cambria"/>
      <family val="1"/>
      <scheme val="major"/>
    </font>
    <font>
      <sz val="10"/>
      <name val="Cambria"/>
      <family val="1"/>
      <scheme val="major"/>
    </font>
    <font>
      <b/>
      <sz val="10"/>
      <name val="Cambria"/>
      <family val="1"/>
      <scheme val="major"/>
    </font>
  </fonts>
  <fills count="19">
    <fill>
      <patternFill patternType="none"/>
    </fill>
    <fill>
      <patternFill patternType="gray125"/>
    </fill>
    <fill>
      <patternFill patternType="solid">
        <fgColor rgb="FF0000FF"/>
      </patternFill>
    </fill>
    <fill>
      <patternFill patternType="solid">
        <fgColor rgb="FF00B0F0"/>
      </patternFill>
    </fill>
    <fill>
      <patternFill patternType="solid">
        <fgColor rgb="FFFFC000"/>
      </patternFill>
    </fill>
    <fill>
      <patternFill patternType="solid">
        <fgColor rgb="FFCCFFCC"/>
      </patternFill>
    </fill>
    <fill>
      <patternFill patternType="solid">
        <fgColor rgb="FF00B050"/>
        <bgColor indexed="64"/>
      </patternFill>
    </fill>
    <fill>
      <patternFill patternType="solid">
        <fgColor rgb="FFC0C0C0"/>
      </patternFill>
    </fill>
    <fill>
      <patternFill patternType="solid">
        <fgColor rgb="FF00B0F0"/>
        <bgColor indexed="64"/>
      </patternFill>
    </fill>
    <fill>
      <patternFill patternType="solid">
        <fgColor theme="3" tint="0.39997558519241921"/>
        <bgColor indexed="64"/>
      </patternFill>
    </fill>
    <fill>
      <patternFill patternType="solid">
        <fgColor rgb="FFFFCCCC"/>
      </patternFill>
    </fill>
    <fill>
      <patternFill patternType="solid">
        <fgColor rgb="FFFBD4B4"/>
      </patternFill>
    </fill>
    <fill>
      <patternFill patternType="solid">
        <fgColor rgb="FFFFFFFF"/>
        <bgColor rgb="FFFFFFFF"/>
      </patternFill>
    </fill>
    <fill>
      <patternFill patternType="solid">
        <fgColor rgb="FFFFFF00"/>
        <bgColor indexed="64"/>
      </patternFill>
    </fill>
    <fill>
      <patternFill patternType="solid">
        <fgColor theme="5"/>
        <bgColor indexed="64"/>
      </patternFill>
    </fill>
    <fill>
      <patternFill patternType="solid">
        <fgColor rgb="FFFFFF00"/>
        <bgColor rgb="FFFFFF00"/>
      </patternFill>
    </fill>
    <fill>
      <patternFill patternType="solid">
        <fgColor rgb="FFFF0000"/>
        <bgColor indexed="64"/>
      </patternFill>
    </fill>
    <fill>
      <patternFill patternType="solid">
        <fgColor theme="0"/>
        <bgColor indexed="64"/>
      </patternFill>
    </fill>
    <fill>
      <patternFill patternType="solid">
        <fgColor rgb="FFCCFFCC"/>
        <bgColor indexed="64"/>
      </patternFill>
    </fill>
  </fills>
  <borders count="6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style="thin">
        <color auto="1"/>
      </top>
      <bottom/>
      <diagonal/>
    </border>
    <border>
      <left style="medium">
        <color indexed="64"/>
      </left>
      <right/>
      <top style="thin">
        <color auto="1"/>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style="medium">
        <color indexed="64"/>
      </left>
      <right/>
      <top/>
      <bottom/>
      <diagonal/>
    </border>
    <border>
      <left/>
      <right/>
      <top style="thin">
        <color rgb="FF000000"/>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right style="medium">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000000"/>
      </bottom>
      <diagonal/>
    </border>
    <border>
      <left style="thin">
        <color indexed="64"/>
      </left>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right style="thin">
        <color auto="1"/>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7">
    <xf numFmtId="0" fontId="0" fillId="0" borderId="0"/>
    <xf numFmtId="0" fontId="1" fillId="0" borderId="0"/>
    <xf numFmtId="0" fontId="7" fillId="0" borderId="0"/>
    <xf numFmtId="0" fontId="36" fillId="0" borderId="0" applyNumberFormat="0" applyFill="0" applyBorder="0" applyAlignment="0" applyProtection="0"/>
    <xf numFmtId="0" fontId="38" fillId="0" borderId="0"/>
    <xf numFmtId="168" fontId="39" fillId="0" borderId="0" applyBorder="0" applyProtection="0"/>
    <xf numFmtId="0" fontId="40" fillId="0" borderId="0" applyNumberFormat="0" applyBorder="0" applyProtection="0">
      <alignment horizontal="center"/>
    </xf>
    <xf numFmtId="0" fontId="40" fillId="0" borderId="0" applyNumberFormat="0" applyBorder="0" applyProtection="0">
      <alignment horizontal="center" textRotation="90"/>
    </xf>
    <xf numFmtId="168" fontId="41" fillId="0" borderId="0" applyBorder="0" applyProtection="0"/>
    <xf numFmtId="168" fontId="41" fillId="0" borderId="0" applyBorder="0" applyProtection="0"/>
    <xf numFmtId="168" fontId="41" fillId="0" borderId="0" applyBorder="0" applyProtection="0"/>
    <xf numFmtId="0" fontId="42" fillId="0" borderId="0" applyNumberFormat="0" applyBorder="0" applyProtection="0"/>
    <xf numFmtId="169" fontId="42" fillId="0" borderId="0" applyBorder="0" applyProtection="0"/>
    <xf numFmtId="0" fontId="49" fillId="0" borderId="0"/>
    <xf numFmtId="43" fontId="58" fillId="0" borderId="0" applyFont="0" applyFill="0" applyBorder="0" applyAlignment="0" applyProtection="0"/>
    <xf numFmtId="0" fontId="1" fillId="0" borderId="0"/>
    <xf numFmtId="0" fontId="1" fillId="0" borderId="0"/>
  </cellStyleXfs>
  <cellXfs count="941">
    <xf numFmtId="0" fontId="0" fillId="0" borderId="0" xfId="0"/>
    <xf numFmtId="0" fontId="6" fillId="0" borderId="0" xfId="0" applyFont="1" applyFill="1" applyBorder="1" applyAlignment="1">
      <alignment horizontal="left" vertical="top"/>
    </xf>
    <xf numFmtId="0" fontId="6" fillId="0" borderId="3" xfId="0" applyFont="1" applyFill="1" applyBorder="1" applyAlignment="1">
      <alignment horizontal="left" vertical="top"/>
    </xf>
    <xf numFmtId="0" fontId="6"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3" fillId="3" borderId="3"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center" shrinkToFit="1"/>
    </xf>
    <xf numFmtId="0" fontId="3" fillId="0" borderId="1" xfId="2" applyFont="1" applyFill="1" applyBorder="1" applyAlignment="1">
      <alignment horizontal="left" vertical="center" wrapText="1"/>
    </xf>
    <xf numFmtId="0" fontId="6" fillId="0" borderId="0" xfId="0" applyFont="1"/>
    <xf numFmtId="0" fontId="3" fillId="0" borderId="3" xfId="2" applyFont="1" applyFill="1" applyBorder="1" applyAlignment="1">
      <alignment horizontal="left" vertical="center" wrapText="1"/>
    </xf>
    <xf numFmtId="1" fontId="8" fillId="3" borderId="3" xfId="2" applyNumberFormat="1" applyFont="1" applyFill="1" applyBorder="1" applyAlignment="1">
      <alignment horizontal="center" vertical="center" shrinkToFit="1"/>
    </xf>
    <xf numFmtId="0" fontId="2" fillId="0" borderId="4" xfId="0" applyFont="1" applyFill="1" applyBorder="1" applyAlignment="1">
      <alignment horizontal="center" vertical="top" wrapText="1"/>
    </xf>
    <xf numFmtId="0" fontId="2" fillId="0" borderId="4" xfId="0" applyFont="1" applyFill="1" applyBorder="1" applyAlignment="1">
      <alignment horizontal="left" vertical="top" wrapText="1"/>
    </xf>
    <xf numFmtId="0" fontId="3" fillId="0" borderId="1" xfId="2" applyFont="1" applyFill="1" applyBorder="1" applyAlignment="1">
      <alignment horizontal="lef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xf>
    <xf numFmtId="0" fontId="6" fillId="0" borderId="3" xfId="0" applyFont="1" applyBorder="1"/>
    <xf numFmtId="0" fontId="6" fillId="0" borderId="3" xfId="0" applyFont="1" applyFill="1" applyBorder="1" applyAlignment="1">
      <alignment horizontal="left" vertical="center" wrapText="1"/>
    </xf>
    <xf numFmtId="0" fontId="2" fillId="0" borderId="3" xfId="0" applyFont="1" applyFill="1" applyBorder="1" applyAlignment="1">
      <alignment horizontal="center" vertical="top" wrapText="1"/>
    </xf>
    <xf numFmtId="0" fontId="2" fillId="0" borderId="3" xfId="0" applyFont="1" applyFill="1" applyBorder="1" applyAlignment="1">
      <alignment horizontal="left" vertical="top" wrapText="1"/>
    </xf>
    <xf numFmtId="0" fontId="6" fillId="0" borderId="0" xfId="0" applyFont="1" applyFill="1" applyBorder="1" applyAlignment="1">
      <alignment horizontal="left" vertical="center" wrapText="1"/>
    </xf>
    <xf numFmtId="1" fontId="3" fillId="0" borderId="0" xfId="0" applyNumberFormat="1" applyFont="1" applyFill="1" applyBorder="1" applyAlignment="1">
      <alignment horizontal="center" vertical="top" shrinkToFit="1"/>
    </xf>
    <xf numFmtId="0" fontId="2" fillId="0" borderId="0" xfId="0" applyFont="1" applyFill="1" applyBorder="1" applyAlignment="1">
      <alignment horizontal="left" vertical="top" wrapText="1"/>
    </xf>
    <xf numFmtId="0" fontId="5" fillId="0" borderId="0" xfId="0" applyFont="1" applyFill="1" applyBorder="1" applyAlignment="1">
      <alignment vertical="top" wrapText="1"/>
    </xf>
    <xf numFmtId="0" fontId="2" fillId="0" borderId="3" xfId="0" applyFont="1" applyFill="1" applyBorder="1" applyAlignment="1">
      <alignment horizontal="left" vertical="top" wrapText="1" indent="1"/>
    </xf>
    <xf numFmtId="0" fontId="9" fillId="0" borderId="0" xfId="0" applyFont="1"/>
    <xf numFmtId="0" fontId="10" fillId="0" borderId="0" xfId="0" applyFont="1"/>
    <xf numFmtId="0" fontId="10" fillId="0" borderId="0" xfId="0" applyFont="1" applyFill="1" applyBorder="1" applyAlignment="1">
      <alignment horizontal="left" vertical="center" wrapText="1"/>
    </xf>
    <xf numFmtId="0" fontId="2" fillId="0" borderId="17" xfId="0" applyFont="1" applyFill="1" applyBorder="1" applyAlignment="1">
      <alignment horizontal="center" wrapText="1"/>
    </xf>
    <xf numFmtId="0" fontId="2" fillId="0" borderId="17" xfId="0" applyFont="1" applyFill="1" applyBorder="1" applyAlignment="1">
      <alignment horizontal="left" wrapText="1"/>
    </xf>
    <xf numFmtId="0" fontId="2" fillId="0" borderId="17" xfId="0" applyFont="1" applyFill="1" applyBorder="1" applyAlignment="1">
      <alignment horizontal="left" wrapText="1" indent="7"/>
    </xf>
    <xf numFmtId="0" fontId="2" fillId="0" borderId="0" xfId="0" applyFont="1" applyFill="1" applyBorder="1" applyAlignment="1">
      <alignment horizontal="left" vertical="top" wrapText="1" indent="7"/>
    </xf>
    <xf numFmtId="0" fontId="2" fillId="0" borderId="3" xfId="0" applyFont="1" applyFill="1" applyBorder="1" applyAlignment="1">
      <alignment horizontal="left" vertical="top" wrapText="1" indent="7"/>
    </xf>
    <xf numFmtId="2" fontId="8" fillId="0" borderId="1" xfId="2" applyNumberFormat="1" applyFont="1" applyFill="1" applyBorder="1" applyAlignment="1">
      <alignment horizontal="right" vertical="top" shrinkToFit="1"/>
    </xf>
    <xf numFmtId="0" fontId="2" fillId="0" borderId="3" xfId="0" applyFont="1" applyFill="1" applyBorder="1" applyAlignment="1">
      <alignment horizontal="center" vertical="top" wrapText="1"/>
    </xf>
    <xf numFmtId="0" fontId="2" fillId="0" borderId="3" xfId="0" applyFont="1" applyFill="1" applyBorder="1" applyAlignment="1">
      <alignment horizontal="left" vertical="top" wrapText="1"/>
    </xf>
    <xf numFmtId="0" fontId="3" fillId="0" borderId="3" xfId="2" applyFont="1" applyFill="1" applyBorder="1" applyAlignment="1">
      <alignment horizontal="left" vertical="top" wrapText="1"/>
    </xf>
    <xf numFmtId="0" fontId="6" fillId="0" borderId="3" xfId="0" applyFont="1" applyFill="1" applyBorder="1" applyAlignment="1">
      <alignment horizontal="right" vertical="center" wrapText="1"/>
    </xf>
    <xf numFmtId="0" fontId="0" fillId="0" borderId="0" xfId="0" applyFill="1" applyBorder="1" applyAlignment="1">
      <alignment horizontal="left" wrapText="1"/>
    </xf>
    <xf numFmtId="0" fontId="14" fillId="0" borderId="0" xfId="0" applyFont="1" applyFill="1" applyBorder="1" applyAlignment="1">
      <alignment horizontal="left" vertical="top" wrapText="1" indent="1"/>
    </xf>
    <xf numFmtId="0" fontId="0" fillId="0" borderId="0" xfId="0" applyFill="1" applyBorder="1" applyAlignment="1">
      <alignment horizontal="left" vertical="center" wrapText="1"/>
    </xf>
    <xf numFmtId="0" fontId="0" fillId="0" borderId="0" xfId="0" applyFill="1" applyBorder="1" applyAlignment="1">
      <alignment horizontal="left" vertical="top" wrapText="1" indent="1"/>
    </xf>
    <xf numFmtId="0" fontId="0" fillId="0" borderId="0" xfId="0" applyFill="1" applyBorder="1" applyAlignment="1">
      <alignment horizontal="left" vertical="top" wrapText="1"/>
    </xf>
    <xf numFmtId="0" fontId="0" fillId="0" borderId="0" xfId="0" applyFill="1" applyBorder="1" applyAlignment="1">
      <alignment horizontal="center" vertical="center" wrapText="1"/>
    </xf>
    <xf numFmtId="0" fontId="16"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4" fillId="0" borderId="0" xfId="0" applyFont="1" applyFill="1" applyBorder="1" applyAlignment="1">
      <alignment horizontal="right" vertical="top" wrapText="1" indent="1"/>
    </xf>
    <xf numFmtId="1" fontId="22" fillId="0" borderId="3" xfId="0" applyNumberFormat="1" applyFont="1" applyFill="1" applyBorder="1" applyAlignment="1">
      <alignment horizontal="right" vertical="top" indent="2" shrinkToFit="1"/>
    </xf>
    <xf numFmtId="0" fontId="26" fillId="0" borderId="3" xfId="0" applyFont="1" applyFill="1" applyBorder="1" applyAlignment="1">
      <alignment horizontal="left" vertical="top" wrapText="1"/>
    </xf>
    <xf numFmtId="0" fontId="0" fillId="0" borderId="3" xfId="0" applyFill="1" applyBorder="1" applyAlignment="1">
      <alignment horizontal="left" vertical="center" wrapText="1"/>
    </xf>
    <xf numFmtId="0" fontId="0" fillId="0" borderId="0" xfId="0" applyFill="1" applyBorder="1" applyAlignment="1">
      <alignment horizontal="left" vertical="top"/>
    </xf>
    <xf numFmtId="0" fontId="0" fillId="0" borderId="3" xfId="0" applyBorder="1"/>
    <xf numFmtId="0" fontId="0" fillId="0" borderId="3" xfId="0" applyFill="1" applyBorder="1" applyAlignment="1">
      <alignment horizontal="left" vertical="top"/>
    </xf>
    <xf numFmtId="164" fontId="30" fillId="0" borderId="3" xfId="0" applyNumberFormat="1" applyFont="1" applyFill="1" applyBorder="1" applyAlignment="1">
      <alignment horizontal="center" vertical="center" shrinkToFit="1"/>
    </xf>
    <xf numFmtId="0" fontId="25" fillId="0" borderId="3" xfId="0" applyFont="1" applyFill="1" applyBorder="1" applyAlignment="1">
      <alignment horizontal="center" vertical="center"/>
    </xf>
    <xf numFmtId="0" fontId="25" fillId="0" borderId="3" xfId="0" applyFont="1" applyFill="1" applyBorder="1" applyAlignment="1">
      <alignment horizontal="left" vertical="top" indent="14"/>
    </xf>
    <xf numFmtId="0" fontId="25" fillId="0" borderId="3" xfId="0" applyFont="1" applyFill="1" applyBorder="1" applyAlignment="1">
      <alignment horizontal="left" vertical="top"/>
    </xf>
    <xf numFmtId="164" fontId="30" fillId="0" borderId="3" xfId="0" applyNumberFormat="1" applyFont="1" applyFill="1" applyBorder="1" applyAlignment="1">
      <alignment horizontal="center" vertical="top" shrinkToFit="1"/>
    </xf>
    <xf numFmtId="0" fontId="0" fillId="0" borderId="3" xfId="0" applyFill="1" applyBorder="1" applyAlignment="1">
      <alignment horizontal="left" wrapText="1"/>
    </xf>
    <xf numFmtId="0" fontId="25" fillId="0" borderId="3" xfId="0" applyFont="1" applyFill="1" applyBorder="1" applyAlignment="1">
      <alignment horizontal="right" vertical="top" wrapText="1" indent="1"/>
    </xf>
    <xf numFmtId="0" fontId="25" fillId="0" borderId="3"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3" xfId="0" applyFont="1" applyFill="1" applyBorder="1" applyAlignment="1">
      <alignment horizontal="left" vertical="top" wrapText="1" indent="2"/>
    </xf>
    <xf numFmtId="0" fontId="5" fillId="0" borderId="12" xfId="0" applyFont="1" applyFill="1" applyBorder="1" applyAlignment="1">
      <alignment vertical="top" wrapText="1"/>
    </xf>
    <xf numFmtId="0" fontId="2" fillId="8"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0" fillId="0" borderId="0" xfId="0" applyFont="1" applyAlignment="1">
      <alignment horizontal="left"/>
    </xf>
    <xf numFmtId="2" fontId="8" fillId="0" borderId="3" xfId="2" applyNumberFormat="1" applyFont="1" applyFill="1" applyBorder="1" applyAlignment="1">
      <alignment horizontal="right" vertical="top" shrinkToFit="1"/>
    </xf>
    <xf numFmtId="0" fontId="2" fillId="0" borderId="3" xfId="0" applyFont="1" applyFill="1" applyBorder="1" applyAlignment="1">
      <alignment horizontal="left" vertical="top"/>
    </xf>
    <xf numFmtId="0" fontId="25" fillId="0" borderId="3" xfId="0" applyFont="1" applyFill="1" applyBorder="1" applyAlignment="1">
      <alignment horizontal="left" vertical="top" wrapText="1"/>
    </xf>
    <xf numFmtId="0" fontId="15" fillId="0" borderId="0" xfId="0" applyFont="1" applyFill="1" applyBorder="1" applyAlignment="1">
      <alignment horizontal="left" vertical="top" wrapText="1" indent="1"/>
    </xf>
    <xf numFmtId="0" fontId="12"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14" fillId="0" borderId="0" xfId="0" applyFont="1" applyFill="1" applyBorder="1" applyAlignment="1">
      <alignment vertical="top" wrapText="1"/>
    </xf>
    <xf numFmtId="0" fontId="36" fillId="10" borderId="33" xfId="3" applyFill="1" applyBorder="1" applyAlignment="1">
      <alignment horizontal="left" vertical="top" wrapText="1" indent="4"/>
    </xf>
    <xf numFmtId="0" fontId="6" fillId="5" borderId="3" xfId="0" applyFont="1" applyFill="1" applyBorder="1" applyAlignment="1" applyProtection="1">
      <alignment horizontal="left" vertical="center" wrapText="1"/>
      <protection locked="0"/>
    </xf>
    <xf numFmtId="0" fontId="0" fillId="0" borderId="3" xfId="0" applyFill="1" applyBorder="1" applyAlignment="1">
      <alignment vertical="center" wrapText="1"/>
    </xf>
    <xf numFmtId="0" fontId="25" fillId="0" borderId="3" xfId="0" applyFont="1" applyFill="1" applyBorder="1" applyAlignment="1">
      <alignment vertical="top" wrapText="1"/>
    </xf>
    <xf numFmtId="0" fontId="6" fillId="5" borderId="3" xfId="0" applyFont="1" applyFill="1" applyBorder="1" applyAlignment="1" applyProtection="1">
      <alignment horizontal="left" vertical="top" wrapText="1"/>
      <protection locked="0"/>
    </xf>
    <xf numFmtId="0" fontId="37" fillId="0" borderId="0" xfId="0" applyFont="1"/>
    <xf numFmtId="168" fontId="43" fillId="0" borderId="1" xfId="8" applyFont="1" applyFill="1" applyBorder="1" applyAlignment="1" applyProtection="1">
      <alignment horizontal="center" vertical="top" wrapText="1"/>
    </xf>
    <xf numFmtId="168" fontId="44" fillId="0" borderId="1" xfId="8" applyFont="1" applyFill="1" applyBorder="1" applyAlignment="1" applyProtection="1"/>
    <xf numFmtId="164" fontId="43" fillId="0" borderId="1" xfId="8" applyNumberFormat="1" applyFont="1" applyFill="1" applyBorder="1" applyAlignment="1" applyProtection="1">
      <alignment horizontal="center" vertical="top" wrapText="1"/>
    </xf>
    <xf numFmtId="168" fontId="43" fillId="0" borderId="1" xfId="8" applyFont="1" applyFill="1" applyBorder="1" applyAlignment="1" applyProtection="1">
      <alignment horizontal="left" vertical="top" wrapText="1"/>
    </xf>
    <xf numFmtId="164" fontId="44" fillId="0" borderId="1" xfId="8" applyNumberFormat="1" applyFont="1" applyFill="1" applyBorder="1" applyAlignment="1" applyProtection="1">
      <alignment horizontal="center" vertical="top" wrapText="1"/>
    </xf>
    <xf numFmtId="168" fontId="44" fillId="0" borderId="1" xfId="8" applyFont="1" applyFill="1" applyBorder="1" applyAlignment="1" applyProtection="1">
      <alignment horizontal="left" vertical="top" wrapText="1"/>
    </xf>
    <xf numFmtId="168" fontId="44" fillId="0" borderId="1" xfId="8" applyFont="1" applyFill="1" applyBorder="1" applyAlignment="1" applyProtection="1">
      <alignment horizontal="center" vertical="top" wrapText="1"/>
    </xf>
    <xf numFmtId="168" fontId="45" fillId="0" borderId="1" xfId="5" applyFont="1" applyFill="1" applyBorder="1" applyAlignment="1" applyProtection="1">
      <alignment vertical="top" wrapText="1"/>
    </xf>
    <xf numFmtId="168" fontId="46" fillId="0" borderId="1" xfId="8" applyFont="1" applyFill="1" applyBorder="1" applyAlignment="1" applyProtection="1">
      <alignment horizontal="left" vertical="top" wrapText="1"/>
    </xf>
    <xf numFmtId="164" fontId="47" fillId="0" borderId="1" xfId="10" applyNumberFormat="1" applyFont="1" applyFill="1" applyBorder="1" applyAlignment="1" applyProtection="1">
      <alignment horizontal="center" vertical="top" wrapText="1"/>
    </xf>
    <xf numFmtId="168" fontId="47" fillId="0" borderId="1" xfId="5" applyFont="1" applyFill="1" applyBorder="1" applyAlignment="1" applyProtection="1">
      <alignment horizontal="left" vertical="top" wrapText="1"/>
    </xf>
    <xf numFmtId="164" fontId="41" fillId="0" borderId="1" xfId="10" applyNumberFormat="1" applyFont="1" applyFill="1" applyBorder="1" applyAlignment="1" applyProtection="1">
      <alignment horizontal="center" vertical="top" wrapText="1"/>
    </xf>
    <xf numFmtId="168" fontId="41" fillId="0" borderId="1" xfId="5" applyFont="1" applyFill="1" applyBorder="1" applyAlignment="1" applyProtection="1">
      <alignment horizontal="left" vertical="top" wrapText="1"/>
    </xf>
    <xf numFmtId="164" fontId="41" fillId="0" borderId="1" xfId="10" applyNumberFormat="1" applyFont="1" applyFill="1" applyBorder="1" applyAlignment="1" applyProtection="1">
      <alignment horizontal="right" vertical="top" wrapText="1"/>
    </xf>
    <xf numFmtId="168" fontId="45" fillId="0" borderId="1" xfId="5" applyFont="1" applyFill="1" applyBorder="1" applyAlignment="1" applyProtection="1">
      <alignment horizontal="center" vertical="top" wrapText="1"/>
    </xf>
    <xf numFmtId="168" fontId="41" fillId="0" borderId="1" xfId="10" applyFont="1" applyFill="1" applyBorder="1" applyAlignment="1" applyProtection="1">
      <alignment horizontal="center" vertical="top" wrapText="1"/>
    </xf>
    <xf numFmtId="164" fontId="43" fillId="15" borderId="1" xfId="8" applyNumberFormat="1" applyFont="1" applyFill="1" applyBorder="1" applyAlignment="1" applyProtection="1">
      <alignment horizontal="center" vertical="top" wrapText="1"/>
    </xf>
    <xf numFmtId="168" fontId="43" fillId="15" borderId="1" xfId="8" applyFont="1" applyFill="1" applyBorder="1" applyAlignment="1" applyProtection="1">
      <alignment horizontal="left" vertical="top" wrapText="1"/>
    </xf>
    <xf numFmtId="168" fontId="44" fillId="15" borderId="1" xfId="8" applyFont="1" applyFill="1" applyBorder="1" applyAlignment="1" applyProtection="1">
      <alignment horizontal="center" vertical="top" wrapText="1"/>
    </xf>
    <xf numFmtId="164" fontId="44" fillId="12" borderId="1" xfId="8" applyNumberFormat="1" applyFont="1" applyFill="1" applyBorder="1" applyAlignment="1" applyProtection="1">
      <alignment horizontal="center" vertical="top" wrapText="1"/>
    </xf>
    <xf numFmtId="168" fontId="43" fillId="12" borderId="1" xfId="8" applyFont="1" applyFill="1" applyBorder="1" applyAlignment="1" applyProtection="1">
      <alignment horizontal="left" vertical="top" wrapText="1"/>
    </xf>
    <xf numFmtId="168" fontId="44" fillId="12" borderId="1" xfId="8" applyFont="1" applyFill="1" applyBorder="1" applyAlignment="1" applyProtection="1">
      <alignment horizontal="center" vertical="top" wrapText="1"/>
    </xf>
    <xf numFmtId="168" fontId="44" fillId="12" borderId="1" xfId="8" applyFont="1" applyFill="1" applyBorder="1" applyAlignment="1" applyProtection="1">
      <alignment horizontal="left" vertical="top" wrapText="1"/>
    </xf>
    <xf numFmtId="165" fontId="44" fillId="0" borderId="1" xfId="8" applyNumberFormat="1" applyFont="1" applyFill="1" applyBorder="1" applyAlignment="1" applyProtection="1">
      <alignment horizontal="center" vertical="top" wrapText="1"/>
    </xf>
    <xf numFmtId="164" fontId="43" fillId="0" borderId="1" xfId="9" applyNumberFormat="1" applyFont="1" applyFill="1" applyBorder="1" applyAlignment="1" applyProtection="1">
      <alignment horizontal="center" vertical="top" wrapText="1"/>
    </xf>
    <xf numFmtId="168" fontId="43" fillId="0" borderId="1" xfId="9" applyFont="1" applyFill="1" applyBorder="1" applyAlignment="1" applyProtection="1">
      <alignment horizontal="left" vertical="top" wrapText="1"/>
    </xf>
    <xf numFmtId="168" fontId="44" fillId="0" borderId="1" xfId="9" applyFont="1" applyFill="1" applyBorder="1" applyAlignment="1" applyProtection="1">
      <alignment horizontal="center" vertical="top" wrapText="1"/>
    </xf>
    <xf numFmtId="168" fontId="43" fillId="0" borderId="1" xfId="9" applyFont="1" applyFill="1" applyBorder="1" applyAlignment="1" applyProtection="1">
      <alignment horizontal="center" vertical="top" wrapText="1"/>
    </xf>
    <xf numFmtId="168" fontId="44" fillId="0" borderId="1" xfId="9" applyFont="1" applyFill="1" applyBorder="1" applyAlignment="1" applyProtection="1">
      <alignment horizontal="left" vertical="top" wrapText="1"/>
    </xf>
    <xf numFmtId="164" fontId="44" fillId="0" borderId="1" xfId="9" applyNumberFormat="1" applyFont="1" applyFill="1" applyBorder="1" applyAlignment="1" applyProtection="1">
      <alignment horizontal="center" vertical="top" wrapText="1"/>
    </xf>
    <xf numFmtId="166" fontId="44" fillId="0" borderId="1" xfId="9" applyNumberFormat="1" applyFont="1" applyFill="1" applyBorder="1" applyAlignment="1" applyProtection="1">
      <alignment horizontal="center" vertical="top" wrapText="1"/>
    </xf>
    <xf numFmtId="0" fontId="44" fillId="0" borderId="0" xfId="0" applyFont="1" applyAlignment="1">
      <alignment horizontal="left"/>
    </xf>
    <xf numFmtId="164" fontId="32" fillId="0" borderId="45" xfId="0" applyNumberFormat="1" applyFont="1" applyBorder="1" applyAlignment="1">
      <alignment horizontal="left" vertical="top"/>
    </xf>
    <xf numFmtId="0" fontId="33" fillId="0" borderId="0" xfId="0" applyFont="1" applyBorder="1" applyAlignment="1">
      <alignment horizontal="left" vertical="top" wrapText="1"/>
    </xf>
    <xf numFmtId="0" fontId="32" fillId="0" borderId="6" xfId="0" applyFont="1" applyBorder="1" applyAlignment="1">
      <alignment horizontal="left" vertical="top" wrapText="1"/>
    </xf>
    <xf numFmtId="0" fontId="33" fillId="0" borderId="6" xfId="0" applyFont="1" applyBorder="1" applyAlignment="1">
      <alignment horizontal="left" vertical="top" wrapText="1"/>
    </xf>
    <xf numFmtId="0" fontId="32" fillId="0" borderId="4" xfId="0" applyFont="1" applyBorder="1" applyAlignment="1">
      <alignment horizontal="right" vertical="top" wrapText="1"/>
    </xf>
    <xf numFmtId="0" fontId="32" fillId="0" borderId="25" xfId="0" applyFont="1" applyBorder="1" applyAlignment="1">
      <alignment horizontal="right" vertical="top" wrapText="1"/>
    </xf>
    <xf numFmtId="0" fontId="55" fillId="0" borderId="13" xfId="0" applyFont="1" applyBorder="1" applyAlignment="1">
      <alignment vertical="top"/>
    </xf>
    <xf numFmtId="0" fontId="55" fillId="0" borderId="55" xfId="0" applyFont="1" applyBorder="1" applyAlignment="1">
      <alignment vertical="top"/>
    </xf>
    <xf numFmtId="0" fontId="55" fillId="0" borderId="57" xfId="0" applyFont="1" applyBorder="1" applyAlignment="1">
      <alignment vertical="top"/>
    </xf>
    <xf numFmtId="167" fontId="32" fillId="0" borderId="45" xfId="0" applyNumberFormat="1" applyFont="1" applyBorder="1" applyAlignment="1">
      <alignment horizontal="left" vertical="top" wrapText="1"/>
    </xf>
    <xf numFmtId="3" fontId="32" fillId="0" borderId="45" xfId="0" applyNumberFormat="1" applyFont="1" applyBorder="1" applyAlignment="1">
      <alignment horizontal="left" vertical="top" wrapText="1"/>
    </xf>
    <xf numFmtId="3" fontId="32" fillId="0" borderId="47" xfId="0" applyNumberFormat="1" applyFont="1" applyBorder="1" applyAlignment="1">
      <alignment horizontal="left" vertical="top" wrapText="1"/>
    </xf>
    <xf numFmtId="167" fontId="32" fillId="0" borderId="44" xfId="0" applyNumberFormat="1" applyFont="1" applyBorder="1" applyAlignment="1">
      <alignment horizontal="left" vertical="top" wrapText="1"/>
    </xf>
    <xf numFmtId="167" fontId="32" fillId="0" borderId="45" xfId="0" quotePrefix="1" applyNumberFormat="1" applyFont="1" applyBorder="1" applyAlignment="1">
      <alignment horizontal="left" vertical="top" wrapText="1"/>
    </xf>
    <xf numFmtId="3" fontId="32" fillId="0" borderId="48" xfId="0" applyNumberFormat="1" applyFont="1" applyBorder="1" applyAlignment="1">
      <alignment horizontal="left" vertical="top" wrapText="1"/>
    </xf>
    <xf numFmtId="167" fontId="32" fillId="0" borderId="51" xfId="0" applyNumberFormat="1" applyFont="1" applyBorder="1" applyAlignment="1">
      <alignment horizontal="left" vertical="top" wrapText="1"/>
    </xf>
    <xf numFmtId="3" fontId="32" fillId="0" borderId="9" xfId="0" applyNumberFormat="1" applyFont="1" applyBorder="1" applyAlignment="1">
      <alignment horizontal="left" vertical="top" wrapText="1"/>
    </xf>
    <xf numFmtId="3" fontId="33" fillId="0" borderId="0" xfId="0" applyNumberFormat="1" applyFont="1" applyBorder="1" applyAlignment="1">
      <alignment vertical="top" wrapText="1"/>
    </xf>
    <xf numFmtId="3" fontId="32" fillId="0" borderId="0" xfId="0" applyNumberFormat="1" applyFont="1" applyBorder="1" applyAlignment="1">
      <alignment vertical="top" wrapText="1"/>
    </xf>
    <xf numFmtId="3" fontId="32" fillId="0" borderId="6" xfId="0" applyNumberFormat="1" applyFont="1" applyBorder="1" applyAlignment="1">
      <alignment vertical="top" wrapText="1"/>
    </xf>
    <xf numFmtId="167" fontId="33" fillId="0" borderId="0" xfId="0" applyNumberFormat="1" applyFont="1" applyBorder="1" applyAlignment="1">
      <alignment vertical="top" wrapText="1"/>
    </xf>
    <xf numFmtId="3" fontId="33" fillId="0" borderId="12" xfId="0" applyNumberFormat="1" applyFont="1" applyBorder="1" applyAlignment="1">
      <alignment vertical="top" wrapText="1"/>
    </xf>
    <xf numFmtId="3" fontId="32" fillId="0" borderId="54" xfId="0" applyNumberFormat="1" applyFont="1" applyBorder="1" applyAlignment="1">
      <alignment vertical="top" wrapText="1"/>
    </xf>
    <xf numFmtId="3" fontId="33" fillId="0" borderId="6" xfId="0" applyNumberFormat="1" applyFont="1" applyBorder="1" applyAlignment="1">
      <alignment vertical="top" wrapText="1"/>
    </xf>
    <xf numFmtId="3" fontId="33" fillId="0" borderId="50" xfId="0" applyNumberFormat="1" applyFont="1" applyBorder="1" applyAlignment="1">
      <alignment vertical="top" wrapText="1"/>
    </xf>
    <xf numFmtId="167" fontId="32" fillId="0" borderId="0" xfId="0" applyNumberFormat="1" applyFont="1" applyBorder="1" applyAlignment="1">
      <alignment vertical="top" wrapText="1"/>
    </xf>
    <xf numFmtId="3" fontId="33" fillId="0" borderId="25" xfId="0" applyNumberFormat="1" applyFont="1" applyBorder="1" applyAlignment="1">
      <alignment horizontal="right" vertical="top" wrapText="1"/>
    </xf>
    <xf numFmtId="3" fontId="32" fillId="0" borderId="4" xfId="0" applyNumberFormat="1" applyFont="1" applyBorder="1" applyAlignment="1">
      <alignment horizontal="right" vertical="top" wrapText="1"/>
    </xf>
    <xf numFmtId="3" fontId="32" fillId="0" borderId="25" xfId="0" applyNumberFormat="1" applyFont="1" applyBorder="1" applyAlignment="1">
      <alignment horizontal="right" vertical="top" wrapText="1"/>
    </xf>
    <xf numFmtId="3" fontId="32" fillId="0" borderId="23" xfId="0" applyNumberFormat="1" applyFont="1" applyBorder="1" applyAlignment="1">
      <alignment horizontal="right" vertical="top" wrapText="1"/>
    </xf>
    <xf numFmtId="3" fontId="32" fillId="0" borderId="41" xfId="0" applyNumberFormat="1" applyFont="1" applyBorder="1" applyAlignment="1">
      <alignment horizontal="right" vertical="top" wrapText="1"/>
    </xf>
    <xf numFmtId="3" fontId="32" fillId="0" borderId="4" xfId="0" applyNumberFormat="1" applyFont="1" applyBorder="1" applyAlignment="1">
      <alignment horizontal="right" wrapText="1"/>
    </xf>
    <xf numFmtId="0" fontId="32" fillId="0" borderId="25" xfId="0" applyFont="1" applyBorder="1" applyAlignment="1">
      <alignment horizontal="left" vertical="top" wrapText="1"/>
    </xf>
    <xf numFmtId="0" fontId="32" fillId="0" borderId="4" xfId="0" applyFont="1" applyBorder="1" applyAlignment="1">
      <alignment horizontal="left" vertical="top" wrapText="1"/>
    </xf>
    <xf numFmtId="3" fontId="32" fillId="0" borderId="53" xfId="0" applyNumberFormat="1" applyFont="1" applyBorder="1" applyAlignment="1">
      <alignment horizontal="right" vertical="top" wrapText="1"/>
    </xf>
    <xf numFmtId="3" fontId="55" fillId="0" borderId="13" xfId="0" applyNumberFormat="1" applyFont="1" applyBorder="1" applyAlignment="1">
      <alignment vertical="top"/>
    </xf>
    <xf numFmtId="3" fontId="55" fillId="0" borderId="55" xfId="0" applyNumberFormat="1" applyFont="1" applyBorder="1" applyAlignment="1">
      <alignment vertical="top"/>
    </xf>
    <xf numFmtId="3" fontId="32" fillId="0" borderId="13" xfId="0" applyNumberFormat="1" applyFont="1" applyBorder="1" applyAlignment="1">
      <alignment vertical="top"/>
    </xf>
    <xf numFmtId="3" fontId="32" fillId="0" borderId="55" xfId="0" applyNumberFormat="1" applyFont="1" applyBorder="1" applyAlignment="1">
      <alignment vertical="top"/>
    </xf>
    <xf numFmtId="3" fontId="54" fillId="0" borderId="13" xfId="0" applyNumberFormat="1" applyFont="1" applyBorder="1" applyAlignment="1">
      <alignment vertical="top"/>
    </xf>
    <xf numFmtId="3" fontId="54" fillId="0" borderId="55" xfId="0" applyNumberFormat="1" applyFont="1" applyBorder="1" applyAlignment="1">
      <alignment vertical="top"/>
    </xf>
    <xf numFmtId="3" fontId="55" fillId="0" borderId="57" xfId="0" applyNumberFormat="1" applyFont="1" applyBorder="1" applyAlignment="1">
      <alignment vertical="top"/>
    </xf>
    <xf numFmtId="3" fontId="32" fillId="0" borderId="30" xfId="0" applyNumberFormat="1" applyFont="1" applyBorder="1" applyAlignment="1">
      <alignment vertical="top"/>
    </xf>
    <xf numFmtId="0" fontId="55" fillId="0" borderId="5" xfId="0" applyFont="1" applyBorder="1" applyAlignment="1">
      <alignment vertical="top"/>
    </xf>
    <xf numFmtId="0" fontId="54" fillId="0" borderId="13" xfId="0" applyFont="1" applyBorder="1" applyAlignment="1">
      <alignment vertical="top"/>
    </xf>
    <xf numFmtId="167" fontId="55" fillId="0" borderId="13" xfId="0" applyNumberFormat="1" applyFont="1" applyBorder="1" applyAlignment="1">
      <alignment vertical="top"/>
    </xf>
    <xf numFmtId="168" fontId="44" fillId="0" borderId="59" xfId="8" applyFont="1" applyFill="1" applyBorder="1" applyAlignment="1" applyProtection="1">
      <alignment horizontal="left" vertical="top" wrapText="1"/>
    </xf>
    <xf numFmtId="168" fontId="45" fillId="0" borderId="59" xfId="5" applyFont="1" applyFill="1" applyBorder="1" applyAlignment="1" applyProtection="1">
      <alignment vertical="top" wrapText="1"/>
    </xf>
    <xf numFmtId="168" fontId="43" fillId="0" borderId="59" xfId="8" applyFont="1" applyFill="1" applyBorder="1" applyAlignment="1" applyProtection="1">
      <alignment horizontal="left" vertical="top" wrapText="1"/>
    </xf>
    <xf numFmtId="168" fontId="46" fillId="0" borderId="59" xfId="8" applyFont="1" applyFill="1" applyBorder="1" applyAlignment="1" applyProtection="1">
      <alignment horizontal="left" vertical="top" wrapText="1"/>
    </xf>
    <xf numFmtId="168" fontId="47" fillId="0" borderId="59" xfId="5" applyFont="1" applyFill="1" applyBorder="1" applyAlignment="1" applyProtection="1">
      <alignment horizontal="left" vertical="top" wrapText="1"/>
    </xf>
    <xf numFmtId="168" fontId="41" fillId="0" borderId="59" xfId="5" applyFont="1" applyFill="1" applyBorder="1" applyAlignment="1" applyProtection="1">
      <alignment horizontal="left" vertical="top" wrapText="1"/>
    </xf>
    <xf numFmtId="168" fontId="43" fillId="12" borderId="59" xfId="8" applyFont="1" applyFill="1" applyBorder="1" applyAlignment="1" applyProtection="1">
      <alignment horizontal="left" vertical="top" wrapText="1"/>
    </xf>
    <xf numFmtId="168" fontId="44" fillId="12" borderId="59" xfId="8" applyFont="1" applyFill="1" applyBorder="1" applyAlignment="1" applyProtection="1">
      <alignment horizontal="left" vertical="top" wrapText="1"/>
    </xf>
    <xf numFmtId="168" fontId="43" fillId="0" borderId="59" xfId="9" applyFont="1" applyFill="1" applyBorder="1" applyAlignment="1" applyProtection="1">
      <alignment horizontal="left" vertical="top" wrapText="1"/>
    </xf>
    <xf numFmtId="0" fontId="6" fillId="0" borderId="3" xfId="0" applyFont="1" applyFill="1" applyBorder="1" applyAlignment="1" applyProtection="1">
      <alignment horizontal="left" vertical="center" wrapText="1"/>
      <protection locked="0"/>
    </xf>
    <xf numFmtId="168" fontId="43" fillId="12" borderId="2" xfId="8" applyFont="1" applyFill="1" applyBorder="1" applyAlignment="1" applyProtection="1">
      <alignment horizontal="left" vertical="top" wrapText="1"/>
    </xf>
    <xf numFmtId="168" fontId="44" fillId="12" borderId="62" xfId="8" applyFont="1" applyFill="1" applyBorder="1" applyAlignment="1" applyProtection="1">
      <alignment horizontal="center" vertical="top" wrapText="1"/>
    </xf>
    <xf numFmtId="168" fontId="44" fillId="12" borderId="63" xfId="8" applyFont="1" applyFill="1" applyBorder="1" applyAlignment="1" applyProtection="1">
      <alignment horizontal="center" vertical="top" wrapText="1"/>
    </xf>
    <xf numFmtId="164" fontId="44" fillId="12" borderId="63" xfId="8" applyNumberFormat="1" applyFont="1" applyFill="1" applyBorder="1" applyAlignment="1" applyProtection="1">
      <alignment horizontal="center" vertical="top" wrapText="1"/>
    </xf>
    <xf numFmtId="168" fontId="33" fillId="0" borderId="59" xfId="8" applyFont="1" applyFill="1" applyBorder="1" applyAlignment="1" applyProtection="1">
      <alignment horizontal="left" vertical="top" wrapText="1"/>
    </xf>
    <xf numFmtId="0" fontId="6" fillId="5" borderId="3" xfId="0" applyFont="1" applyFill="1" applyBorder="1" applyAlignment="1" applyProtection="1">
      <alignment vertical="center" wrapText="1"/>
      <protection locked="0"/>
    </xf>
    <xf numFmtId="168" fontId="43" fillId="16" borderId="1" xfId="9" applyFont="1" applyFill="1" applyBorder="1" applyAlignment="1" applyProtection="1">
      <alignment horizontal="center" vertical="top" wrapText="1"/>
    </xf>
    <xf numFmtId="168" fontId="43" fillId="16" borderId="1" xfId="9" applyFont="1" applyFill="1" applyBorder="1" applyAlignment="1" applyProtection="1">
      <alignment horizontal="left" vertical="top" wrapText="1"/>
    </xf>
    <xf numFmtId="168" fontId="44" fillId="16" borderId="1" xfId="9" applyFont="1" applyFill="1" applyBorder="1" applyAlignment="1" applyProtection="1">
      <alignment horizontal="center" vertical="top" wrapText="1"/>
    </xf>
    <xf numFmtId="168" fontId="44" fillId="16" borderId="1" xfId="9" applyFont="1" applyFill="1" applyBorder="1" applyAlignment="1" applyProtection="1">
      <alignment horizontal="left" vertical="top" wrapText="1"/>
    </xf>
    <xf numFmtId="164" fontId="43" fillId="16" borderId="1" xfId="9" applyNumberFormat="1" applyFont="1" applyFill="1" applyBorder="1" applyAlignment="1" applyProtection="1">
      <alignment horizontal="center" vertical="top" wrapText="1"/>
    </xf>
    <xf numFmtId="168" fontId="43" fillId="0" borderId="64" xfId="9" applyFont="1" applyFill="1" applyBorder="1" applyAlignment="1" applyProtection="1">
      <alignment horizontal="left" vertical="top" wrapText="1"/>
    </xf>
    <xf numFmtId="168" fontId="44" fillId="0" borderId="63" xfId="9" applyFont="1" applyFill="1" applyBorder="1" applyAlignment="1" applyProtection="1">
      <alignment horizontal="center" vertical="top" wrapText="1"/>
    </xf>
    <xf numFmtId="168" fontId="44" fillId="0" borderId="1" xfId="5" applyFont="1" applyFill="1" applyBorder="1" applyAlignment="1" applyProtection="1">
      <alignment vertical="top" wrapText="1"/>
    </xf>
    <xf numFmtId="168" fontId="44" fillId="0" borderId="1" xfId="5" applyFont="1" applyFill="1" applyBorder="1" applyAlignment="1" applyProtection="1">
      <alignment horizontal="center" vertical="top" wrapText="1"/>
    </xf>
    <xf numFmtId="0" fontId="32" fillId="0" borderId="45" xfId="0" applyFont="1" applyBorder="1" applyAlignment="1">
      <alignment horizontal="left"/>
    </xf>
    <xf numFmtId="0" fontId="55" fillId="0" borderId="0" xfId="0" applyFont="1" applyFill="1" applyBorder="1" applyAlignment="1">
      <alignment horizontal="left" vertical="top"/>
    </xf>
    <xf numFmtId="0" fontId="32" fillId="0" borderId="3" xfId="0" applyFont="1" applyFill="1" applyBorder="1" applyAlignment="1">
      <alignment vertical="top" wrapText="1"/>
    </xf>
    <xf numFmtId="0" fontId="55" fillId="0" borderId="0" xfId="0" applyFont="1"/>
    <xf numFmtId="0" fontId="33" fillId="3" borderId="3" xfId="0" applyFont="1" applyFill="1" applyBorder="1" applyAlignment="1">
      <alignment horizontal="center" vertical="center" wrapText="1"/>
    </xf>
    <xf numFmtId="1" fontId="43" fillId="3" borderId="3" xfId="0" applyNumberFormat="1" applyFont="1" applyFill="1" applyBorder="1" applyAlignment="1">
      <alignment horizontal="center" vertical="top" shrinkToFit="1"/>
    </xf>
    <xf numFmtId="1" fontId="43" fillId="3" borderId="3" xfId="0" applyNumberFormat="1" applyFont="1" applyFill="1" applyBorder="1" applyAlignment="1">
      <alignment horizontal="right" vertical="top" indent="2" shrinkToFit="1"/>
    </xf>
    <xf numFmtId="1" fontId="43" fillId="3" borderId="3" xfId="0" applyNumberFormat="1" applyFont="1" applyFill="1" applyBorder="1" applyAlignment="1">
      <alignment horizontal="center" vertical="top" wrapText="1" shrinkToFit="1"/>
    </xf>
    <xf numFmtId="0" fontId="33" fillId="4" borderId="3" xfId="0" applyFont="1" applyFill="1" applyBorder="1" applyAlignment="1">
      <alignment horizontal="center" vertical="center" wrapText="1"/>
    </xf>
    <xf numFmtId="0" fontId="32" fillId="13" borderId="3" xfId="0" applyFont="1" applyFill="1" applyBorder="1" applyAlignment="1">
      <alignment horizontal="right" vertical="top" wrapText="1" indent="1"/>
    </xf>
    <xf numFmtId="0" fontId="55" fillId="13" borderId="3" xfId="0" applyFont="1" applyFill="1" applyBorder="1" applyAlignment="1">
      <alignment horizontal="left" vertical="top"/>
    </xf>
    <xf numFmtId="0" fontId="55" fillId="5" borderId="3" xfId="0" applyFont="1" applyFill="1" applyBorder="1" applyAlignment="1" applyProtection="1">
      <alignment horizontal="center" vertical="center" wrapText="1"/>
      <protection locked="0"/>
    </xf>
    <xf numFmtId="0" fontId="55" fillId="0" borderId="3" xfId="0" applyFont="1" applyFill="1" applyBorder="1" applyAlignment="1">
      <alignment horizontal="center" vertical="center"/>
    </xf>
    <xf numFmtId="0" fontId="55" fillId="13" borderId="3" xfId="0" applyFont="1" applyFill="1" applyBorder="1" applyAlignment="1">
      <alignment horizontal="center" vertical="center"/>
    </xf>
    <xf numFmtId="168" fontId="43" fillId="0" borderId="1" xfId="5" applyFont="1" applyFill="1" applyBorder="1" applyAlignment="1" applyProtection="1">
      <alignment horizontal="left" vertical="top" wrapText="1"/>
    </xf>
    <xf numFmtId="0" fontId="32" fillId="0" borderId="3" xfId="0" applyFont="1" applyFill="1" applyBorder="1" applyAlignment="1">
      <alignment horizontal="right" vertical="top" wrapText="1" indent="1"/>
    </xf>
    <xf numFmtId="164" fontId="43" fillId="0" borderId="1" xfId="10" applyNumberFormat="1" applyFont="1" applyFill="1" applyBorder="1" applyAlignment="1" applyProtection="1">
      <alignment horizontal="center" vertical="top" wrapText="1"/>
    </xf>
    <xf numFmtId="168" fontId="43" fillId="0" borderId="59" xfId="5" applyFont="1" applyFill="1" applyBorder="1" applyAlignment="1" applyProtection="1">
      <alignment horizontal="left" vertical="top" wrapText="1"/>
    </xf>
    <xf numFmtId="164" fontId="44" fillId="0" borderId="1" xfId="10" applyNumberFormat="1" applyFont="1" applyFill="1" applyBorder="1" applyAlignment="1" applyProtection="1">
      <alignment horizontal="center" vertical="top" wrapText="1"/>
    </xf>
    <xf numFmtId="168" fontId="44" fillId="0" borderId="1" xfId="5" applyFont="1" applyFill="1" applyBorder="1" applyAlignment="1" applyProtection="1">
      <alignment horizontal="left" vertical="top" wrapText="1"/>
    </xf>
    <xf numFmtId="164" fontId="44" fillId="0" borderId="1" xfId="10" applyNumberFormat="1" applyFont="1" applyFill="1" applyBorder="1" applyAlignment="1" applyProtection="1">
      <alignment horizontal="right" vertical="top" wrapText="1"/>
    </xf>
    <xf numFmtId="168" fontId="44" fillId="0" borderId="1" xfId="10" applyFont="1" applyFill="1" applyBorder="1" applyAlignment="1" applyProtection="1">
      <alignment horizontal="center" vertical="top" wrapText="1"/>
    </xf>
    <xf numFmtId="0" fontId="44" fillId="0" borderId="3" xfId="2" applyFont="1" applyBorder="1" applyAlignment="1">
      <alignment horizontal="center" vertical="center" wrapText="1"/>
    </xf>
    <xf numFmtId="0" fontId="55" fillId="0" borderId="0" xfId="0" applyFont="1" applyAlignment="1">
      <alignment horizontal="center"/>
    </xf>
    <xf numFmtId="0" fontId="55" fillId="16" borderId="3" xfId="0" applyFont="1" applyFill="1" applyBorder="1" applyAlignment="1" applyProtection="1">
      <alignment horizontal="center" vertical="center" wrapText="1"/>
      <protection locked="0"/>
    </xf>
    <xf numFmtId="0" fontId="55" fillId="16" borderId="0" xfId="0" applyFont="1" applyFill="1" applyBorder="1" applyAlignment="1">
      <alignment horizontal="left" vertical="top"/>
    </xf>
    <xf numFmtId="0" fontId="32" fillId="17" borderId="3" xfId="15" applyFont="1" applyFill="1" applyBorder="1" applyAlignment="1">
      <alignment horizontal="center" vertical="center" wrapText="1"/>
    </xf>
    <xf numFmtId="170" fontId="32" fillId="17" borderId="3" xfId="14" applyNumberFormat="1" applyFont="1" applyFill="1" applyBorder="1" applyAlignment="1">
      <alignment horizontal="center" vertical="center" wrapText="1"/>
    </xf>
    <xf numFmtId="0" fontId="32" fillId="17" borderId="3" xfId="15" applyFont="1" applyFill="1" applyBorder="1" applyAlignment="1" applyProtection="1">
      <alignment horizontal="left" vertical="top" wrapText="1"/>
    </xf>
    <xf numFmtId="168" fontId="32" fillId="17" borderId="3" xfId="9" applyFont="1" applyFill="1" applyBorder="1" applyAlignment="1" applyProtection="1">
      <alignment horizontal="left" vertical="top" wrapText="1"/>
    </xf>
    <xf numFmtId="168" fontId="32" fillId="17" borderId="3" xfId="9" applyFont="1" applyFill="1" applyBorder="1" applyAlignment="1" applyProtection="1">
      <alignment horizontal="center" vertical="center" wrapText="1"/>
    </xf>
    <xf numFmtId="170" fontId="32" fillId="17" borderId="3" xfId="14" applyNumberFormat="1" applyFont="1" applyFill="1" applyBorder="1" applyAlignment="1" applyProtection="1">
      <alignment horizontal="center" vertical="center" wrapText="1"/>
    </xf>
    <xf numFmtId="0" fontId="33" fillId="17" borderId="3" xfId="15" applyFont="1" applyFill="1" applyBorder="1" applyAlignment="1" applyProtection="1">
      <alignment horizontal="justify" vertical="top" wrapText="1"/>
    </xf>
    <xf numFmtId="0" fontId="32" fillId="17" borderId="3" xfId="15" applyFont="1" applyFill="1" applyBorder="1" applyAlignment="1" applyProtection="1">
      <alignment horizontal="justify" vertical="top" wrapText="1"/>
    </xf>
    <xf numFmtId="0" fontId="32" fillId="17" borderId="3" xfId="15" applyFont="1" applyFill="1" applyBorder="1" applyAlignment="1" applyProtection="1">
      <alignment horizontal="center" vertical="center"/>
    </xf>
    <xf numFmtId="170" fontId="32" fillId="17" borderId="3" xfId="14" applyNumberFormat="1" applyFont="1" applyFill="1" applyBorder="1" applyAlignment="1" applyProtection="1">
      <alignment horizontal="center" vertical="center"/>
    </xf>
    <xf numFmtId="168" fontId="33" fillId="17" borderId="3" xfId="9" applyFont="1" applyFill="1" applyBorder="1" applyAlignment="1" applyProtection="1">
      <alignment horizontal="left" vertical="top" wrapText="1"/>
    </xf>
    <xf numFmtId="0" fontId="33" fillId="17" borderId="3" xfId="15" applyFont="1" applyFill="1" applyBorder="1" applyAlignment="1" applyProtection="1">
      <alignment horizontal="left" vertical="top" wrapText="1"/>
    </xf>
    <xf numFmtId="0" fontId="43" fillId="14" borderId="3" xfId="1" applyFont="1" applyFill="1" applyBorder="1" applyAlignment="1">
      <alignment vertical="top" wrapText="1"/>
    </xf>
    <xf numFmtId="0" fontId="33" fillId="4" borderId="21" xfId="0" applyFont="1" applyFill="1" applyBorder="1" applyAlignment="1">
      <alignment horizontal="center" vertical="center" wrapText="1"/>
    </xf>
    <xf numFmtId="0" fontId="32" fillId="13" borderId="3" xfId="0" applyFont="1" applyFill="1" applyBorder="1" applyAlignment="1">
      <alignment horizontal="center" vertical="top"/>
    </xf>
    <xf numFmtId="0" fontId="55" fillId="0" borderId="46" xfId="0" applyFont="1" applyBorder="1" applyAlignment="1">
      <alignment vertical="top"/>
    </xf>
    <xf numFmtId="0" fontId="55" fillId="0" borderId="16" xfId="0" applyFont="1" applyBorder="1" applyAlignment="1">
      <alignment vertical="top"/>
    </xf>
    <xf numFmtId="0" fontId="55" fillId="0" borderId="0" xfId="0" applyFont="1" applyAlignment="1">
      <alignment vertical="top"/>
    </xf>
    <xf numFmtId="3" fontId="32" fillId="0" borderId="12" xfId="0" applyNumberFormat="1" applyFont="1" applyBorder="1" applyAlignment="1">
      <alignment vertical="top" wrapText="1"/>
    </xf>
    <xf numFmtId="0" fontId="55" fillId="0" borderId="12" xfId="0" applyFont="1" applyBorder="1" applyAlignment="1">
      <alignment vertical="top"/>
    </xf>
    <xf numFmtId="0" fontId="54" fillId="0" borderId="5" xfId="0" applyFont="1" applyBorder="1" applyAlignment="1">
      <alignment vertical="top"/>
    </xf>
    <xf numFmtId="0" fontId="54" fillId="0" borderId="12" xfId="0" applyFont="1" applyBorder="1" applyAlignment="1">
      <alignment vertical="top"/>
    </xf>
    <xf numFmtId="0" fontId="55" fillId="0" borderId="58" xfId="0" applyFont="1" applyBorder="1" applyAlignment="1">
      <alignment vertical="top"/>
    </xf>
    <xf numFmtId="0" fontId="55" fillId="0" borderId="12" xfId="0" applyFont="1" applyBorder="1" applyAlignment="1"/>
    <xf numFmtId="0" fontId="32" fillId="0" borderId="3" xfId="0" applyFont="1" applyBorder="1" applyAlignment="1">
      <alignment horizontal="center" vertical="top" wrapText="1"/>
    </xf>
    <xf numFmtId="0" fontId="55" fillId="0" borderId="31" xfId="0" applyFont="1" applyBorder="1" applyAlignment="1">
      <alignment vertical="top"/>
    </xf>
    <xf numFmtId="0" fontId="55" fillId="0" borderId="28" xfId="0" applyFont="1" applyBorder="1" applyAlignment="1">
      <alignment vertical="top"/>
    </xf>
    <xf numFmtId="0" fontId="55" fillId="0" borderId="11" xfId="0" applyFont="1" applyBorder="1" applyAlignment="1">
      <alignment vertical="top"/>
    </xf>
    <xf numFmtId="0" fontId="55" fillId="0" borderId="5" xfId="0" applyFont="1" applyBorder="1" applyAlignment="1"/>
    <xf numFmtId="0" fontId="55" fillId="0" borderId="16" xfId="0" applyFont="1" applyBorder="1" applyAlignment="1"/>
    <xf numFmtId="0" fontId="55" fillId="0" borderId="0" xfId="0" applyFont="1" applyAlignment="1"/>
    <xf numFmtId="0" fontId="55" fillId="0" borderId="31" xfId="0" applyFont="1" applyBorder="1" applyAlignment="1"/>
    <xf numFmtId="0" fontId="55" fillId="0" borderId="28" xfId="0" applyFont="1" applyBorder="1" applyAlignment="1"/>
    <xf numFmtId="0" fontId="43" fillId="14" borderId="11" xfId="1" applyFont="1" applyFill="1" applyBorder="1" applyAlignment="1">
      <alignment vertical="top" wrapText="1"/>
    </xf>
    <xf numFmtId="0" fontId="55" fillId="0" borderId="3" xfId="0" applyFont="1" applyFill="1" applyBorder="1" applyAlignment="1">
      <alignment horizontal="left" vertical="top"/>
    </xf>
    <xf numFmtId="0" fontId="33" fillId="0" borderId="3" xfId="2" applyFont="1" applyFill="1" applyBorder="1" applyAlignment="1">
      <alignment horizontal="left" vertical="top" wrapText="1"/>
    </xf>
    <xf numFmtId="0" fontId="32" fillId="0" borderId="3" xfId="2" applyFont="1" applyFill="1" applyBorder="1" applyAlignment="1">
      <alignment horizontal="left" vertical="top" wrapText="1"/>
    </xf>
    <xf numFmtId="0" fontId="44" fillId="0" borderId="3" xfId="2" applyFont="1" applyFill="1" applyBorder="1" applyAlignment="1">
      <alignment horizontal="left" vertical="center" wrapText="1"/>
    </xf>
    <xf numFmtId="0" fontId="0" fillId="5" borderId="3" xfId="0" applyFill="1" applyBorder="1" applyAlignment="1" applyProtection="1">
      <alignment horizontal="left" vertical="center" wrapText="1"/>
      <protection locked="0"/>
    </xf>
    <xf numFmtId="43" fontId="44" fillId="0" borderId="1" xfId="14" applyFont="1" applyFill="1" applyBorder="1" applyAlignment="1" applyProtection="1">
      <alignment horizontal="center" vertical="top" wrapText="1"/>
    </xf>
    <xf numFmtId="43" fontId="43" fillId="0" borderId="1" xfId="14" applyFont="1" applyFill="1" applyBorder="1" applyAlignment="1" applyProtection="1">
      <alignment horizontal="center" vertical="top" wrapText="1"/>
    </xf>
    <xf numFmtId="43" fontId="44" fillId="12" borderId="1" xfId="14" applyFont="1" applyFill="1" applyBorder="1" applyAlignment="1" applyProtection="1">
      <alignment horizontal="center" vertical="top" wrapText="1"/>
    </xf>
    <xf numFmtId="43" fontId="44" fillId="12" borderId="62" xfId="14" applyFont="1" applyFill="1" applyBorder="1" applyAlignment="1" applyProtection="1">
      <alignment horizontal="center" vertical="top" wrapText="1"/>
    </xf>
    <xf numFmtId="43" fontId="44" fillId="12" borderId="63" xfId="14" applyFont="1" applyFill="1" applyBorder="1" applyAlignment="1" applyProtection="1">
      <alignment horizontal="center" vertical="top" wrapText="1"/>
    </xf>
    <xf numFmtId="168" fontId="44" fillId="0" borderId="3" xfId="8" applyFont="1" applyFill="1" applyBorder="1" applyAlignment="1" applyProtection="1">
      <alignment horizontal="left" vertical="top" wrapText="1"/>
    </xf>
    <xf numFmtId="0" fontId="0" fillId="5" borderId="3" xfId="0" applyFill="1" applyBorder="1" applyAlignment="1" applyProtection="1">
      <alignment vertical="center" wrapText="1"/>
      <protection locked="0"/>
    </xf>
    <xf numFmtId="0" fontId="26" fillId="5" borderId="3" xfId="0" applyFont="1" applyFill="1" applyBorder="1" applyAlignment="1" applyProtection="1">
      <alignment vertical="top" wrapText="1"/>
      <protection locked="0"/>
    </xf>
    <xf numFmtId="0" fontId="10"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3" borderId="4" xfId="2" applyFont="1" applyFill="1" applyBorder="1" applyAlignment="1">
      <alignment horizontal="center" vertical="center" wrapText="1"/>
    </xf>
    <xf numFmtId="10" fontId="6" fillId="5" borderId="3" xfId="0" applyNumberFormat="1" applyFont="1" applyFill="1" applyBorder="1" applyAlignment="1" applyProtection="1">
      <alignment horizontal="left" vertical="center" wrapText="1"/>
      <protection locked="0"/>
    </xf>
    <xf numFmtId="164" fontId="61" fillId="0" borderId="3" xfId="0" applyNumberFormat="1" applyFont="1" applyFill="1" applyBorder="1" applyAlignment="1">
      <alignment horizontal="center" vertical="center" shrinkToFit="1"/>
    </xf>
    <xf numFmtId="2" fontId="12" fillId="0" borderId="3" xfId="0" applyNumberFormat="1" applyFont="1" applyFill="1" applyBorder="1" applyAlignment="1">
      <alignment horizontal="left" vertical="top" wrapText="1"/>
    </xf>
    <xf numFmtId="0" fontId="12" fillId="0" borderId="3" xfId="0" applyFont="1" applyFill="1" applyBorder="1" applyAlignment="1">
      <alignment horizontal="left" vertical="top" wrapText="1"/>
    </xf>
    <xf numFmtId="168" fontId="47" fillId="0" borderId="1" xfId="10" applyFont="1" applyFill="1" applyBorder="1" applyAlignment="1" applyProtection="1">
      <alignment horizontal="center" vertical="top" wrapText="1"/>
    </xf>
    <xf numFmtId="9" fontId="6" fillId="5" borderId="3" xfId="0" applyNumberFormat="1" applyFont="1" applyFill="1" applyBorder="1" applyAlignment="1" applyProtection="1">
      <alignment horizontal="left" vertical="center" wrapText="1"/>
      <protection locked="0"/>
    </xf>
    <xf numFmtId="43" fontId="6" fillId="5" borderId="3" xfId="14" applyFont="1" applyFill="1" applyBorder="1" applyAlignment="1" applyProtection="1">
      <alignment horizontal="left" vertical="center" wrapText="1"/>
      <protection locked="0"/>
    </xf>
    <xf numFmtId="43" fontId="6" fillId="0" borderId="3" xfId="14" applyFont="1" applyFill="1" applyBorder="1" applyAlignment="1" applyProtection="1">
      <alignment horizontal="left" vertical="center" wrapText="1"/>
      <protection locked="0"/>
    </xf>
    <xf numFmtId="43" fontId="6" fillId="0" borderId="0" xfId="14" applyFont="1" applyFill="1" applyBorder="1" applyAlignment="1">
      <alignment horizontal="left" vertical="top"/>
    </xf>
    <xf numFmtId="43" fontId="6" fillId="0" borderId="0" xfId="14" applyFont="1" applyFill="1" applyBorder="1" applyAlignment="1">
      <alignment horizontal="center" vertical="top"/>
    </xf>
    <xf numFmtId="0" fontId="10" fillId="0" borderId="3" xfId="0" applyFont="1" applyFill="1" applyBorder="1" applyAlignment="1">
      <alignment horizontal="left" vertical="top"/>
    </xf>
    <xf numFmtId="0" fontId="0" fillId="5" borderId="20" xfId="0" applyFill="1" applyBorder="1" applyAlignment="1" applyProtection="1">
      <alignment horizontal="center" vertical="center" wrapText="1"/>
      <protection locked="0"/>
    </xf>
    <xf numFmtId="0" fontId="6" fillId="13" borderId="3" xfId="0" applyFont="1" applyFill="1" applyBorder="1" applyAlignment="1">
      <alignment vertical="center"/>
    </xf>
    <xf numFmtId="0" fontId="6" fillId="0" borderId="3" xfId="0" applyFont="1" applyFill="1" applyBorder="1" applyAlignment="1">
      <alignment vertical="center"/>
    </xf>
    <xf numFmtId="0" fontId="6" fillId="0" borderId="3" xfId="0" applyFont="1" applyBorder="1" applyAlignment="1">
      <alignment vertical="center"/>
    </xf>
    <xf numFmtId="2" fontId="6" fillId="0" borderId="3" xfId="0" applyNumberFormat="1" applyFont="1" applyFill="1" applyBorder="1" applyAlignment="1">
      <alignment vertical="center"/>
    </xf>
    <xf numFmtId="0" fontId="10" fillId="0" borderId="3" xfId="0" applyFont="1" applyBorder="1"/>
    <xf numFmtId="0" fontId="63" fillId="0" borderId="0" xfId="0" applyFont="1" applyFill="1" applyBorder="1" applyAlignment="1">
      <alignment horizontal="left" vertical="top"/>
    </xf>
    <xf numFmtId="0" fontId="63" fillId="0" borderId="0" xfId="0" applyFont="1"/>
    <xf numFmtId="164" fontId="66" fillId="0" borderId="1" xfId="8" applyNumberFormat="1" applyFont="1" applyFill="1" applyBorder="1" applyAlignment="1" applyProtection="1">
      <alignment horizontal="center" vertical="top" wrapText="1"/>
    </xf>
    <xf numFmtId="168" fontId="66" fillId="0" borderId="59" xfId="8" applyFont="1" applyFill="1" applyBorder="1" applyAlignment="1" applyProtection="1">
      <alignment horizontal="left" vertical="top" wrapText="1"/>
    </xf>
    <xf numFmtId="168" fontId="66" fillId="0" borderId="1" xfId="8" applyFont="1" applyFill="1" applyBorder="1" applyAlignment="1" applyProtection="1">
      <alignment horizontal="center" vertical="top" wrapText="1"/>
    </xf>
    <xf numFmtId="164" fontId="67" fillId="0" borderId="1" xfId="8" applyNumberFormat="1" applyFont="1" applyFill="1" applyBorder="1" applyAlignment="1" applyProtection="1">
      <alignment horizontal="center" vertical="top" wrapText="1"/>
    </xf>
    <xf numFmtId="0" fontId="63" fillId="5" borderId="3" xfId="0" applyFont="1" applyFill="1" applyBorder="1" applyAlignment="1" applyProtection="1">
      <alignment horizontal="center" vertical="center" wrapText="1"/>
      <protection locked="0"/>
    </xf>
    <xf numFmtId="168" fontId="67" fillId="0" borderId="59" xfId="8" applyFont="1" applyFill="1" applyBorder="1" applyAlignment="1" applyProtection="1">
      <alignment horizontal="left" vertical="top" wrapText="1"/>
    </xf>
    <xf numFmtId="168" fontId="67" fillId="0" borderId="1" xfId="8" applyFont="1" applyFill="1" applyBorder="1" applyAlignment="1" applyProtection="1">
      <alignment horizontal="center" vertical="top" wrapText="1"/>
    </xf>
    <xf numFmtId="43" fontId="67" fillId="0" borderId="1" xfId="14" applyFont="1" applyFill="1" applyBorder="1" applyAlignment="1" applyProtection="1">
      <alignment horizontal="center" vertical="top" wrapText="1"/>
    </xf>
    <xf numFmtId="43" fontId="63" fillId="5" borderId="3" xfId="14" applyFont="1" applyFill="1" applyBorder="1" applyAlignment="1" applyProtection="1">
      <alignment horizontal="center" vertical="center" wrapText="1"/>
      <protection locked="0"/>
    </xf>
    <xf numFmtId="168" fontId="67" fillId="0" borderId="59" xfId="5" applyFont="1" applyFill="1" applyBorder="1" applyAlignment="1" applyProtection="1">
      <alignment vertical="top" wrapText="1"/>
    </xf>
    <xf numFmtId="43" fontId="66" fillId="0" borderId="1" xfId="14" applyFont="1" applyFill="1" applyBorder="1" applyAlignment="1" applyProtection="1">
      <alignment horizontal="center" vertical="top" wrapText="1"/>
    </xf>
    <xf numFmtId="168" fontId="66" fillId="0" borderId="59" xfId="5" applyFont="1" applyFill="1" applyBorder="1" applyAlignment="1" applyProtection="1">
      <alignment horizontal="left" vertical="top" wrapText="1"/>
    </xf>
    <xf numFmtId="168" fontId="67" fillId="0" borderId="1" xfId="8" applyFont="1" applyFill="1" applyBorder="1" applyAlignment="1" applyProtection="1"/>
    <xf numFmtId="164" fontId="66" fillId="0" borderId="1" xfId="10" applyNumberFormat="1" applyFont="1" applyFill="1" applyBorder="1" applyAlignment="1" applyProtection="1">
      <alignment horizontal="center" vertical="top" wrapText="1"/>
    </xf>
    <xf numFmtId="164" fontId="67" fillId="0" borderId="1" xfId="10" applyNumberFormat="1" applyFont="1" applyFill="1" applyBorder="1" applyAlignment="1" applyProtection="1">
      <alignment horizontal="center" vertical="top" wrapText="1"/>
    </xf>
    <xf numFmtId="168" fontId="67" fillId="0" borderId="59" xfId="5" applyFont="1" applyFill="1" applyBorder="1" applyAlignment="1" applyProtection="1">
      <alignment horizontal="left" vertical="top" wrapText="1"/>
    </xf>
    <xf numFmtId="164" fontId="67" fillId="0" borderId="1" xfId="10" applyNumberFormat="1" applyFont="1" applyFill="1" applyBorder="1" applyAlignment="1" applyProtection="1">
      <alignment horizontal="right" vertical="top" wrapText="1"/>
    </xf>
    <xf numFmtId="168" fontId="67" fillId="0" borderId="1" xfId="5" applyFont="1" applyFill="1" applyBorder="1" applyAlignment="1" applyProtection="1">
      <alignment horizontal="center" vertical="top" wrapText="1"/>
    </xf>
    <xf numFmtId="0" fontId="63" fillId="18" borderId="3" xfId="0" applyFont="1" applyFill="1" applyBorder="1" applyAlignment="1" applyProtection="1">
      <alignment horizontal="center" vertical="center" wrapText="1"/>
      <protection locked="0"/>
    </xf>
    <xf numFmtId="168" fontId="67" fillId="0" borderId="1" xfId="10" applyFont="1" applyFill="1" applyBorder="1" applyAlignment="1" applyProtection="1">
      <alignment horizontal="center" vertical="top" wrapText="1"/>
    </xf>
    <xf numFmtId="164" fontId="67" fillId="12" borderId="1" xfId="8" applyNumberFormat="1" applyFont="1" applyFill="1" applyBorder="1" applyAlignment="1" applyProtection="1">
      <alignment horizontal="center" vertical="top" wrapText="1"/>
    </xf>
    <xf numFmtId="168" fontId="66" fillId="12" borderId="59" xfId="8" applyFont="1" applyFill="1" applyBorder="1" applyAlignment="1" applyProtection="1">
      <alignment horizontal="left" vertical="top" wrapText="1"/>
    </xf>
    <xf numFmtId="168" fontId="67" fillId="12" borderId="1" xfId="8" applyFont="1" applyFill="1" applyBorder="1" applyAlignment="1" applyProtection="1">
      <alignment horizontal="center" vertical="top" wrapText="1"/>
    </xf>
    <xf numFmtId="43" fontId="67" fillId="12" borderId="1" xfId="14" applyFont="1" applyFill="1" applyBorder="1" applyAlignment="1" applyProtection="1">
      <alignment horizontal="center" vertical="top" wrapText="1"/>
    </xf>
    <xf numFmtId="168" fontId="67" fillId="12" borderId="59" xfId="8" applyFont="1" applyFill="1" applyBorder="1" applyAlignment="1" applyProtection="1">
      <alignment horizontal="left" vertical="top" wrapText="1"/>
    </xf>
    <xf numFmtId="43" fontId="63" fillId="0" borderId="0" xfId="14" applyFont="1"/>
    <xf numFmtId="165" fontId="67" fillId="0" borderId="1" xfId="8" applyNumberFormat="1" applyFont="1" applyFill="1" applyBorder="1" applyAlignment="1" applyProtection="1">
      <alignment horizontal="center" vertical="top" wrapText="1"/>
    </xf>
    <xf numFmtId="164" fontId="66" fillId="0" borderId="1" xfId="9" applyNumberFormat="1" applyFont="1" applyFill="1" applyBorder="1" applyAlignment="1" applyProtection="1">
      <alignment horizontal="center" vertical="top" wrapText="1"/>
    </xf>
    <xf numFmtId="168" fontId="66" fillId="0" borderId="59" xfId="9" applyFont="1" applyFill="1" applyBorder="1" applyAlignment="1" applyProtection="1">
      <alignment horizontal="left" vertical="top" wrapText="1"/>
    </xf>
    <xf numFmtId="168" fontId="67" fillId="0" borderId="1" xfId="9" applyFont="1" applyFill="1" applyBorder="1" applyAlignment="1" applyProtection="1">
      <alignment horizontal="center" vertical="top" wrapText="1"/>
    </xf>
    <xf numFmtId="168" fontId="66" fillId="0" borderId="1" xfId="9" applyFont="1" applyFill="1" applyBorder="1" applyAlignment="1" applyProtection="1">
      <alignment horizontal="center" vertical="top" wrapText="1"/>
    </xf>
    <xf numFmtId="168" fontId="66" fillId="13" borderId="59" xfId="9" applyFont="1" applyFill="1" applyBorder="1" applyAlignment="1" applyProtection="1">
      <alignment horizontal="left" vertical="top" wrapText="1"/>
    </xf>
    <xf numFmtId="164" fontId="67" fillId="0" borderId="1" xfId="9" applyNumberFormat="1" applyFont="1" applyFill="1" applyBorder="1" applyAlignment="1" applyProtection="1">
      <alignment horizontal="center" vertical="top" wrapText="1"/>
    </xf>
    <xf numFmtId="0" fontId="62" fillId="17" borderId="6" xfId="15" applyFont="1" applyFill="1" applyBorder="1" applyAlignment="1" applyProtection="1">
      <alignment horizontal="left" vertical="top" wrapText="1"/>
    </xf>
    <xf numFmtId="0" fontId="65" fillId="17" borderId="6" xfId="15" applyFont="1" applyFill="1" applyBorder="1" applyAlignment="1" applyProtection="1">
      <alignment horizontal="left" vertical="top" wrapText="1"/>
    </xf>
    <xf numFmtId="168" fontId="65" fillId="17" borderId="6" xfId="9" applyFont="1" applyFill="1" applyBorder="1" applyAlignment="1" applyProtection="1">
      <alignment horizontal="left" vertical="top" wrapText="1"/>
    </xf>
    <xf numFmtId="168" fontId="65" fillId="17" borderId="3" xfId="9" applyFont="1" applyFill="1" applyBorder="1" applyAlignment="1" applyProtection="1">
      <alignment horizontal="center" vertical="center" wrapText="1"/>
    </xf>
    <xf numFmtId="43" fontId="65" fillId="17" borderId="3" xfId="14" applyFont="1" applyFill="1" applyBorder="1" applyAlignment="1" applyProtection="1">
      <alignment horizontal="center" vertical="center" wrapText="1"/>
    </xf>
    <xf numFmtId="0" fontId="62" fillId="17" borderId="6" xfId="15" applyFont="1" applyFill="1" applyBorder="1" applyAlignment="1" applyProtection="1">
      <alignment horizontal="justify" vertical="top" wrapText="1"/>
    </xf>
    <xf numFmtId="0" fontId="65" fillId="17" borderId="6" xfId="15" applyFont="1" applyFill="1" applyBorder="1" applyAlignment="1" applyProtection="1">
      <alignment horizontal="justify" vertical="top" wrapText="1"/>
    </xf>
    <xf numFmtId="0" fontId="65" fillId="17" borderId="3" xfId="15" applyFont="1" applyFill="1" applyBorder="1" applyAlignment="1" applyProtection="1">
      <alignment horizontal="center" vertical="center"/>
    </xf>
    <xf numFmtId="43" fontId="65" fillId="17" borderId="3" xfId="14" applyFont="1" applyFill="1" applyBorder="1" applyAlignment="1" applyProtection="1">
      <alignment horizontal="center" vertical="center"/>
    </xf>
    <xf numFmtId="168" fontId="62" fillId="17" borderId="6" xfId="9" applyFont="1" applyFill="1" applyBorder="1" applyAlignment="1" applyProtection="1">
      <alignment horizontal="left" vertical="top" wrapText="1"/>
    </xf>
    <xf numFmtId="168" fontId="67" fillId="0" borderId="59" xfId="9" applyFont="1" applyFill="1" applyBorder="1" applyAlignment="1" applyProtection="1">
      <alignment horizontal="left" vertical="top" wrapText="1"/>
    </xf>
    <xf numFmtId="0" fontId="2" fillId="0" borderId="3" xfId="15" applyFont="1" applyFill="1" applyBorder="1" applyAlignment="1" applyProtection="1">
      <alignment horizontal="justify" vertical="justify" wrapText="1"/>
    </xf>
    <xf numFmtId="0" fontId="5" fillId="0" borderId="3" xfId="0" applyFont="1" applyFill="1" applyBorder="1" applyAlignment="1" applyProtection="1">
      <alignment horizontal="left" vertical="top"/>
    </xf>
    <xf numFmtId="0" fontId="5" fillId="0" borderId="3" xfId="15" applyFont="1" applyFill="1" applyBorder="1" applyAlignment="1" applyProtection="1">
      <alignment horizontal="justify" vertical="justify" wrapText="1"/>
    </xf>
    <xf numFmtId="0" fontId="65" fillId="0" borderId="3" xfId="15" applyFont="1" applyFill="1" applyBorder="1" applyAlignment="1" applyProtection="1">
      <alignment horizontal="center" vertical="center" wrapText="1"/>
    </xf>
    <xf numFmtId="43" fontId="65" fillId="0" borderId="3" xfId="14" applyFont="1" applyFill="1" applyBorder="1" applyAlignment="1" applyProtection="1">
      <alignment horizontal="center" vertical="center" wrapText="1"/>
    </xf>
    <xf numFmtId="0" fontId="5" fillId="0" borderId="3" xfId="0" applyFont="1" applyFill="1" applyBorder="1" applyProtection="1"/>
    <xf numFmtId="0" fontId="5" fillId="0" borderId="3" xfId="15" applyFont="1" applyFill="1" applyBorder="1" applyAlignment="1" applyProtection="1">
      <alignment horizontal="justify" vertical="top" wrapText="1"/>
    </xf>
    <xf numFmtId="0" fontId="63" fillId="0" borderId="0" xfId="0" applyFont="1" applyBorder="1"/>
    <xf numFmtId="0" fontId="63" fillId="0" borderId="3" xfId="0" applyFont="1" applyBorder="1"/>
    <xf numFmtId="43" fontId="62" fillId="18" borderId="3" xfId="14" applyFont="1" applyFill="1" applyBorder="1" applyAlignment="1" applyProtection="1">
      <alignment horizontal="center" vertical="top" wrapText="1"/>
      <protection locked="0"/>
    </xf>
    <xf numFmtId="0" fontId="5" fillId="0" borderId="3" xfId="0" applyFont="1" applyFill="1" applyBorder="1" applyAlignment="1">
      <alignment horizontal="left" vertical="top" wrapText="1"/>
    </xf>
    <xf numFmtId="0" fontId="10" fillId="0" borderId="3"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right" vertical="center"/>
    </xf>
    <xf numFmtId="0" fontId="72" fillId="0" borderId="3" xfId="0" applyFont="1" applyFill="1" applyBorder="1" applyAlignment="1">
      <alignment horizontal="right" vertical="top" wrapText="1" indent="1"/>
    </xf>
    <xf numFmtId="0" fontId="73" fillId="0" borderId="3" xfId="0" applyFont="1" applyFill="1" applyBorder="1" applyAlignment="1">
      <alignment horizontal="left" vertical="top" wrapText="1"/>
    </xf>
    <xf numFmtId="0" fontId="6" fillId="0" borderId="3" xfId="0" applyFont="1" applyBorder="1" applyAlignment="1">
      <alignment horizontal="left"/>
    </xf>
    <xf numFmtId="0" fontId="28" fillId="0" borderId="35" xfId="0" applyFont="1" applyBorder="1" applyAlignment="1">
      <alignment horizontal="center"/>
    </xf>
    <xf numFmtId="0" fontId="28" fillId="0" borderId="36" xfId="0" applyFont="1" applyBorder="1" applyAlignment="1">
      <alignment horizontal="center"/>
    </xf>
    <xf numFmtId="0" fontId="28" fillId="0" borderId="37" xfId="0" applyFont="1" applyBorder="1" applyAlignment="1">
      <alignment horizontal="center"/>
    </xf>
    <xf numFmtId="0" fontId="0" fillId="0" borderId="40" xfId="0" applyFill="1" applyBorder="1" applyAlignment="1">
      <alignment horizontal="left" vertical="center" wrapText="1"/>
    </xf>
    <xf numFmtId="0" fontId="36" fillId="10" borderId="17" xfId="3" applyFill="1" applyBorder="1" applyAlignment="1">
      <alignment horizontal="left" vertical="top" wrapText="1" indent="3"/>
    </xf>
    <xf numFmtId="0" fontId="36" fillId="10" borderId="34" xfId="3" applyFill="1" applyBorder="1" applyAlignment="1">
      <alignment horizontal="left" vertical="top" wrapText="1" indent="3"/>
    </xf>
    <xf numFmtId="0" fontId="0" fillId="0" borderId="38" xfId="0" applyBorder="1" applyAlignment="1">
      <alignment horizontal="center"/>
    </xf>
    <xf numFmtId="0" fontId="0" fillId="0" borderId="16" xfId="0" applyBorder="1" applyAlignment="1">
      <alignment horizontal="center"/>
    </xf>
    <xf numFmtId="0" fontId="0" fillId="0" borderId="39" xfId="0" applyBorder="1" applyAlignment="1">
      <alignment horizontal="center"/>
    </xf>
    <xf numFmtId="0" fontId="0" fillId="0" borderId="32" xfId="0" applyBorder="1" applyAlignment="1">
      <alignment horizontal="center"/>
    </xf>
    <xf numFmtId="0" fontId="0" fillId="0" borderId="36" xfId="0" applyBorder="1" applyAlignment="1">
      <alignment horizontal="center" wrapText="1"/>
    </xf>
    <xf numFmtId="0" fontId="0" fillId="0" borderId="36" xfId="0" applyBorder="1" applyAlignment="1">
      <alignment horizontal="center"/>
    </xf>
    <xf numFmtId="0" fontId="12" fillId="10" borderId="40" xfId="0" applyFont="1" applyFill="1" applyBorder="1" applyAlignment="1">
      <alignment horizontal="center" vertical="center" wrapText="1"/>
    </xf>
    <xf numFmtId="0" fontId="21" fillId="0" borderId="2" xfId="0" applyFont="1" applyFill="1" applyBorder="1" applyAlignment="1">
      <alignment horizontal="center" vertical="top" wrapText="1"/>
    </xf>
    <xf numFmtId="0" fontId="0" fillId="0" borderId="2" xfId="0" applyFill="1" applyBorder="1" applyAlignment="1">
      <alignment horizontal="center" vertical="top" wrapText="1"/>
    </xf>
    <xf numFmtId="0" fontId="12" fillId="0" borderId="17" xfId="0" applyFont="1" applyFill="1" applyBorder="1" applyAlignment="1">
      <alignment horizontal="center" vertical="top" wrapText="1"/>
    </xf>
    <xf numFmtId="0" fontId="23" fillId="0" borderId="3" xfId="0" applyFont="1" applyFill="1" applyBorder="1" applyAlignment="1">
      <alignment horizontal="left" vertical="top" wrapText="1" indent="2"/>
    </xf>
    <xf numFmtId="0" fontId="12" fillId="0" borderId="3" xfId="0" applyFont="1" applyFill="1" applyBorder="1" applyAlignment="1">
      <alignment horizontal="left" vertical="top" wrapText="1" indent="2"/>
    </xf>
    <xf numFmtId="0" fontId="0" fillId="0" borderId="3" xfId="0" applyFill="1" applyBorder="1" applyAlignment="1">
      <alignment horizontal="left" vertical="top" wrapText="1" indent="2"/>
    </xf>
    <xf numFmtId="0" fontId="10" fillId="13" borderId="4" xfId="0" applyFont="1" applyFill="1" applyBorder="1" applyAlignment="1">
      <alignment horizontal="center" vertical="center"/>
    </xf>
    <xf numFmtId="0" fontId="10" fillId="13" borderId="5" xfId="0" applyFont="1" applyFill="1" applyBorder="1" applyAlignment="1">
      <alignment horizontal="center" vertical="center"/>
    </xf>
    <xf numFmtId="0" fontId="10" fillId="13" borderId="6" xfId="0" applyFont="1" applyFill="1" applyBorder="1" applyAlignment="1">
      <alignment horizontal="center" vertical="center"/>
    </xf>
    <xf numFmtId="0" fontId="6" fillId="18" borderId="4" xfId="0" applyFont="1" applyFill="1" applyBorder="1" applyAlignment="1" applyProtection="1">
      <alignment horizontal="center" vertical="center"/>
      <protection locked="0"/>
    </xf>
    <xf numFmtId="0" fontId="6" fillId="18" borderId="6" xfId="0" applyFont="1" applyFill="1" applyBorder="1" applyAlignment="1" applyProtection="1">
      <alignment horizontal="center" vertical="center"/>
      <protection locked="0"/>
    </xf>
    <xf numFmtId="0" fontId="16" fillId="0" borderId="0" xfId="0" applyFont="1" applyFill="1" applyBorder="1" applyAlignment="1">
      <alignment horizontal="left" vertical="top" wrapText="1" indent="1"/>
    </xf>
    <xf numFmtId="0" fontId="16" fillId="0" borderId="0" xfId="0" applyFont="1" applyFill="1" applyBorder="1" applyAlignment="1">
      <alignment horizontal="left" vertical="top" wrapText="1"/>
    </xf>
    <xf numFmtId="0" fontId="11"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14" fillId="0" borderId="0" xfId="0" applyFont="1" applyFill="1" applyBorder="1" applyAlignment="1">
      <alignment horizontal="left" vertical="center" wrapText="1" indent="1"/>
    </xf>
    <xf numFmtId="0" fontId="14" fillId="0" borderId="0" xfId="0" applyFont="1" applyFill="1" applyBorder="1" applyAlignment="1">
      <alignment horizontal="left" vertical="top" wrapText="1" indent="1"/>
    </xf>
    <xf numFmtId="0" fontId="16" fillId="0" borderId="0" xfId="0" applyFont="1" applyFill="1" applyBorder="1" applyAlignment="1">
      <alignment horizontal="left" vertical="top" wrapText="1" indent="7"/>
    </xf>
    <xf numFmtId="0" fontId="16" fillId="0" borderId="0" xfId="0" applyFont="1" applyFill="1" applyBorder="1" applyAlignment="1">
      <alignment horizontal="left" vertical="center" wrapText="1" indent="7"/>
    </xf>
    <xf numFmtId="0" fontId="20" fillId="0" borderId="0" xfId="0" applyFont="1" applyFill="1" applyBorder="1" applyAlignment="1">
      <alignment horizontal="left" vertical="top" wrapText="1" indent="7"/>
    </xf>
    <xf numFmtId="0" fontId="27" fillId="2" borderId="4"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0" fillId="0" borderId="25" xfId="0" applyFill="1" applyBorder="1" applyAlignment="1">
      <alignment horizontal="left" vertical="center" wrapText="1"/>
    </xf>
    <xf numFmtId="0" fontId="0" fillId="0" borderId="0" xfId="0" applyFill="1" applyBorder="1" applyAlignment="1">
      <alignment horizontal="left" vertical="center" wrapText="1"/>
    </xf>
    <xf numFmtId="0" fontId="0" fillId="0" borderId="3" xfId="0" applyFill="1" applyBorder="1" applyAlignment="1">
      <alignment horizontal="left" vertical="center" wrapText="1"/>
    </xf>
    <xf numFmtId="0" fontId="12" fillId="0" borderId="3" xfId="0" applyFont="1" applyFill="1" applyBorder="1" applyAlignment="1">
      <alignment horizontal="center" vertical="top" wrapText="1"/>
    </xf>
    <xf numFmtId="0" fontId="24"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5" fillId="0" borderId="25" xfId="0" applyFont="1" applyFill="1" applyBorder="1" applyAlignment="1">
      <alignment horizontal="left" vertical="top" wrapText="1"/>
    </xf>
    <xf numFmtId="0" fontId="5" fillId="0" borderId="0" xfId="0" applyFont="1" applyFill="1" applyBorder="1" applyAlignment="1">
      <alignment horizontal="left" vertical="top"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3"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25" xfId="0" applyFont="1" applyFill="1" applyBorder="1" applyAlignment="1">
      <alignment horizontal="center" vertical="top" wrapText="1"/>
    </xf>
    <xf numFmtId="0" fontId="2" fillId="0" borderId="0" xfId="0" applyFont="1" applyFill="1" applyBorder="1" applyAlignment="1">
      <alignment horizontal="center" vertical="top" wrapText="1"/>
    </xf>
    <xf numFmtId="43" fontId="2" fillId="0" borderId="10" xfId="14" applyFont="1" applyFill="1" applyBorder="1" applyAlignment="1">
      <alignment horizontal="right" vertical="top" wrapText="1"/>
    </xf>
    <xf numFmtId="43" fontId="2" fillId="0" borderId="11" xfId="14" applyFont="1" applyFill="1" applyBorder="1" applyAlignment="1">
      <alignment horizontal="right" vertical="top" wrapText="1"/>
    </xf>
    <xf numFmtId="0" fontId="2" fillId="0" borderId="1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3" xfId="0" applyFont="1" applyFill="1" applyBorder="1" applyAlignment="1">
      <alignment horizontal="center" vertical="top" wrapText="1"/>
    </xf>
    <xf numFmtId="0" fontId="6" fillId="0"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 xfId="0" applyFont="1" applyFill="1" applyBorder="1" applyAlignment="1">
      <alignment horizontal="center" vertical="top" wrapText="1"/>
    </xf>
    <xf numFmtId="0" fontId="2" fillId="6" borderId="3" xfId="0" applyFont="1" applyFill="1" applyBorder="1" applyAlignment="1">
      <alignment horizontal="center" vertical="center" wrapText="1"/>
    </xf>
    <xf numFmtId="0" fontId="5" fillId="0" borderId="3" xfId="0" applyFont="1" applyFill="1" applyBorder="1" applyAlignment="1">
      <alignment horizontal="right" vertical="top" wrapText="1"/>
    </xf>
    <xf numFmtId="0" fontId="5" fillId="0" borderId="3" xfId="0" applyFont="1" applyFill="1" applyBorder="1" applyAlignment="1">
      <alignment horizontal="center" vertical="top" wrapText="1"/>
    </xf>
    <xf numFmtId="0" fontId="32" fillId="0" borderId="3" xfId="0" applyFont="1" applyFill="1" applyBorder="1" applyAlignment="1">
      <alignment horizontal="center" vertical="top" wrapText="1"/>
    </xf>
    <xf numFmtId="0" fontId="33" fillId="0" borderId="3" xfId="0" applyFont="1" applyFill="1" applyBorder="1" applyAlignment="1">
      <alignment horizontal="center" vertical="top" wrapText="1"/>
    </xf>
    <xf numFmtId="0" fontId="33" fillId="0" borderId="3" xfId="0" applyFont="1" applyFill="1" applyBorder="1" applyAlignment="1">
      <alignment horizontal="left" vertical="top" wrapText="1"/>
    </xf>
    <xf numFmtId="0" fontId="33" fillId="2" borderId="3" xfId="0" applyFont="1" applyFill="1" applyBorder="1" applyAlignment="1">
      <alignment horizontal="center" vertical="top" wrapText="1"/>
    </xf>
    <xf numFmtId="0" fontId="55" fillId="0" borderId="3" xfId="0" applyFont="1" applyFill="1" applyBorder="1" applyAlignment="1">
      <alignment horizontal="center" vertical="center" wrapText="1"/>
    </xf>
    <xf numFmtId="0" fontId="60" fillId="0" borderId="3" xfId="2" applyFont="1" applyFill="1" applyBorder="1" applyAlignment="1">
      <alignment horizontal="center" vertical="top" wrapText="1"/>
    </xf>
    <xf numFmtId="0" fontId="33" fillId="4" borderId="3" xfId="0" applyFont="1" applyFill="1" applyBorder="1" applyAlignment="1">
      <alignment horizontal="center" vertical="top" wrapText="1"/>
    </xf>
    <xf numFmtId="0" fontId="33" fillId="6" borderId="3" xfId="0" applyFont="1" applyFill="1" applyBorder="1" applyAlignment="1">
      <alignment horizontal="center" vertical="center" wrapText="1"/>
    </xf>
    <xf numFmtId="0" fontId="32" fillId="0" borderId="3" xfId="0" applyFont="1" applyFill="1" applyBorder="1" applyAlignment="1">
      <alignment horizontal="right" vertical="top" wrapText="1"/>
    </xf>
    <xf numFmtId="0" fontId="33" fillId="4" borderId="21" xfId="0" applyFont="1" applyFill="1" applyBorder="1" applyAlignment="1">
      <alignment horizontal="center" vertical="top" wrapText="1"/>
    </xf>
    <xf numFmtId="0" fontId="43" fillId="14" borderId="3" xfId="1" applyFont="1" applyFill="1" applyBorder="1" applyAlignment="1">
      <alignment horizontal="center" vertical="top" wrapText="1"/>
    </xf>
    <xf numFmtId="0" fontId="43" fillId="14" borderId="30" xfId="1" applyFont="1" applyFill="1" applyBorder="1" applyAlignment="1">
      <alignment horizontal="center" vertical="top" wrapText="1"/>
    </xf>
    <xf numFmtId="0" fontId="43" fillId="14" borderId="11" xfId="1" applyFont="1" applyFill="1" applyBorder="1" applyAlignment="1">
      <alignment horizontal="center" vertical="top" wrapText="1"/>
    </xf>
    <xf numFmtId="0" fontId="43" fillId="14" borderId="31" xfId="1" applyFont="1" applyFill="1" applyBorder="1" applyAlignment="1">
      <alignment horizontal="center" vertical="top" wrapText="1"/>
    </xf>
    <xf numFmtId="0" fontId="43" fillId="14" borderId="28" xfId="1" applyFont="1" applyFill="1" applyBorder="1" applyAlignment="1">
      <alignment horizontal="center" vertical="top" wrapText="1"/>
    </xf>
    <xf numFmtId="0" fontId="43" fillId="14" borderId="29" xfId="1" applyFont="1" applyFill="1" applyBorder="1" applyAlignment="1">
      <alignment horizontal="center" vertical="top" wrapText="1"/>
    </xf>
    <xf numFmtId="0" fontId="62" fillId="0" borderId="3" xfId="0" applyFont="1" applyFill="1" applyBorder="1" applyAlignment="1">
      <alignment horizontal="left" vertical="top" wrapText="1"/>
    </xf>
    <xf numFmtId="0" fontId="62" fillId="0" borderId="3" xfId="0" applyFont="1" applyFill="1" applyBorder="1" applyAlignment="1">
      <alignment horizontal="center" vertical="top" wrapText="1"/>
    </xf>
    <xf numFmtId="0" fontId="63" fillId="0" borderId="3"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2" borderId="3" xfId="0" applyFont="1" applyFill="1" applyBorder="1" applyAlignment="1">
      <alignment horizontal="center" vertical="top" wrapText="1"/>
    </xf>
    <xf numFmtId="0" fontId="2"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5" fillId="0" borderId="12" xfId="0" applyFont="1" applyFill="1" applyBorder="1" applyAlignment="1">
      <alignment horizontal="left" vertical="top" wrapText="1"/>
    </xf>
    <xf numFmtId="0" fontId="2" fillId="4" borderId="4"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3" xfId="0" applyFont="1" applyFill="1" applyBorder="1" applyAlignment="1">
      <alignment horizontal="right" vertical="top" wrapText="1"/>
    </xf>
    <xf numFmtId="0" fontId="4" fillId="2" borderId="3" xfId="0" applyFont="1" applyFill="1" applyBorder="1" applyAlignment="1">
      <alignment horizontal="center" vertical="top"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5" fillId="0" borderId="23"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29" xfId="0" applyFont="1" applyFill="1" applyBorder="1" applyAlignment="1">
      <alignment horizontal="left" vertical="top" wrapText="1"/>
    </xf>
    <xf numFmtId="0" fontId="2" fillId="0" borderId="24"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2" fillId="14" borderId="18" xfId="0" applyFont="1" applyFill="1" applyBorder="1" applyAlignment="1">
      <alignment horizontal="left" vertical="top" wrapText="1"/>
    </xf>
    <xf numFmtId="0" fontId="2" fillId="14" borderId="19"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1" fontId="8" fillId="0" borderId="20" xfId="0" applyNumberFormat="1" applyFont="1" applyFill="1" applyBorder="1" applyAlignment="1">
      <alignment horizontal="center" vertical="top" shrinkToFit="1"/>
    </xf>
    <xf numFmtId="1" fontId="8" fillId="0" borderId="21" xfId="0" applyNumberFormat="1" applyFont="1" applyFill="1" applyBorder="1" applyAlignment="1">
      <alignment horizontal="center" vertical="top" shrinkToFit="1"/>
    </xf>
    <xf numFmtId="0" fontId="6" fillId="0" borderId="4" xfId="0" applyFont="1" applyFill="1" applyBorder="1" applyAlignment="1">
      <alignment horizontal="right" vertical="center" wrapText="1"/>
    </xf>
    <xf numFmtId="0" fontId="6" fillId="0" borderId="6" xfId="0" applyFont="1" applyFill="1" applyBorder="1" applyAlignment="1">
      <alignment horizontal="right" vertical="center" wrapText="1"/>
    </xf>
    <xf numFmtId="0" fontId="6" fillId="0" borderId="20"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0" borderId="5" xfId="0" applyFont="1" applyFill="1" applyBorder="1" applyAlignment="1">
      <alignment horizontal="right"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7" xfId="0" applyFont="1" applyFill="1" applyBorder="1" applyAlignment="1">
      <alignment horizontal="center" vertical="center" wrapText="1"/>
    </xf>
    <xf numFmtId="1" fontId="8" fillId="0" borderId="3" xfId="0" applyNumberFormat="1" applyFont="1" applyFill="1" applyBorder="1" applyAlignment="1">
      <alignment horizontal="center" vertical="top" shrinkToFit="1"/>
    </xf>
    <xf numFmtId="0" fontId="6" fillId="0" borderId="20" xfId="0" applyFont="1" applyBorder="1" applyAlignment="1">
      <alignment horizontal="center"/>
    </xf>
    <xf numFmtId="0" fontId="6" fillId="0" borderId="21" xfId="0" applyFont="1" applyBorder="1" applyAlignment="1">
      <alignment horizontal="center"/>
    </xf>
    <xf numFmtId="0" fontId="5" fillId="0" borderId="3" xfId="2" applyFont="1" applyFill="1" applyBorder="1" applyAlignment="1">
      <alignment horizontal="left" vertical="top" wrapText="1"/>
    </xf>
    <xf numFmtId="0" fontId="2" fillId="7" borderId="3" xfId="2" applyFont="1" applyFill="1" applyBorder="1" applyAlignment="1">
      <alignment horizontal="left" vertical="top" wrapText="1"/>
    </xf>
    <xf numFmtId="0" fontId="3" fillId="0" borderId="3" xfId="2" applyFont="1" applyFill="1" applyBorder="1" applyAlignment="1">
      <alignment horizontal="left" vertical="top" wrapText="1"/>
    </xf>
    <xf numFmtId="0" fontId="2" fillId="0" borderId="3" xfId="2"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3" xfId="0" applyFont="1" applyFill="1" applyBorder="1" applyAlignment="1">
      <alignment horizontal="left" vertical="top" wrapText="1"/>
    </xf>
    <xf numFmtId="0" fontId="6" fillId="0" borderId="3" xfId="0" applyFont="1" applyBorder="1" applyAlignment="1">
      <alignment horizontal="center"/>
    </xf>
    <xf numFmtId="2" fontId="8" fillId="0" borderId="20" xfId="2" applyNumberFormat="1" applyFont="1" applyFill="1" applyBorder="1" applyAlignment="1">
      <alignment horizontal="right" vertical="top" shrinkToFit="1"/>
    </xf>
    <xf numFmtId="2" fontId="8" fillId="0" borderId="21" xfId="2" applyNumberFormat="1" applyFont="1" applyFill="1" applyBorder="1" applyAlignment="1">
      <alignment horizontal="right" vertical="top" shrinkToFit="1"/>
    </xf>
    <xf numFmtId="0" fontId="2" fillId="7" borderId="4" xfId="0" applyFont="1" applyFill="1" applyBorder="1" applyAlignment="1">
      <alignment horizontal="center" vertical="top" wrapText="1"/>
    </xf>
    <xf numFmtId="0" fontId="2" fillId="7" borderId="5" xfId="0" applyFont="1" applyFill="1" applyBorder="1" applyAlignment="1">
      <alignment horizontal="center" vertical="top" wrapText="1"/>
    </xf>
    <xf numFmtId="0" fontId="2" fillId="7" borderId="6" xfId="0" applyFont="1" applyFill="1" applyBorder="1" applyAlignment="1">
      <alignment horizontal="center" vertical="top" wrapText="1"/>
    </xf>
    <xf numFmtId="0" fontId="6" fillId="0" borderId="3" xfId="0" applyFont="1" applyBorder="1" applyAlignment="1">
      <alignment horizontal="right"/>
    </xf>
    <xf numFmtId="0" fontId="2" fillId="6" borderId="3" xfId="0" applyFont="1" applyFill="1" applyBorder="1" applyAlignment="1">
      <alignment horizontal="center" vertical="top" wrapText="1"/>
    </xf>
    <xf numFmtId="0" fontId="6" fillId="0" borderId="3" xfId="0" applyFont="1" applyFill="1" applyBorder="1" applyAlignment="1">
      <alignment horizontal="right" vertical="center" wrapText="1"/>
    </xf>
    <xf numFmtId="0" fontId="4" fillId="9" borderId="3" xfId="0" applyFont="1" applyFill="1" applyBorder="1" applyAlignment="1">
      <alignment horizontal="center" vertical="top" wrapText="1"/>
    </xf>
    <xf numFmtId="0" fontId="5" fillId="0" borderId="3" xfId="0" applyFont="1" applyFill="1" applyBorder="1" applyAlignment="1">
      <alignment horizontal="left" vertical="top" wrapText="1"/>
    </xf>
    <xf numFmtId="0" fontId="6" fillId="0" borderId="28" xfId="0" applyFont="1" applyBorder="1" applyAlignment="1">
      <alignment horizontal="left" wrapText="1"/>
    </xf>
    <xf numFmtId="0" fontId="6" fillId="0" borderId="28"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23"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24"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71" fillId="0" borderId="3" xfId="0" applyFont="1" applyBorder="1" applyAlignment="1">
      <alignment horizontal="center"/>
    </xf>
    <xf numFmtId="0" fontId="6" fillId="0" borderId="4" xfId="0" applyFont="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10" fillId="0" borderId="3" xfId="0" applyFont="1" applyBorder="1" applyAlignment="1">
      <alignment horizontal="left" vertical="center" wrapText="1"/>
    </xf>
    <xf numFmtId="0" fontId="25" fillId="0" borderId="4" xfId="0" applyFont="1" applyFill="1" applyBorder="1" applyAlignment="1" applyProtection="1">
      <alignment horizontal="center" vertical="top" wrapText="1"/>
      <protection locked="0"/>
    </xf>
    <xf numFmtId="0" fontId="25" fillId="0" borderId="6" xfId="0" applyFont="1" applyFill="1" applyBorder="1" applyAlignment="1" applyProtection="1">
      <alignment horizontal="center" vertical="top" wrapText="1"/>
      <protection locked="0"/>
    </xf>
    <xf numFmtId="0" fontId="25" fillId="0" borderId="4" xfId="0" applyFont="1" applyFill="1" applyBorder="1" applyAlignment="1">
      <alignment horizontal="center" vertical="top" wrapText="1"/>
    </xf>
    <xf numFmtId="0" fontId="25" fillId="0" borderId="6" xfId="0" applyFont="1" applyFill="1" applyBorder="1" applyAlignment="1">
      <alignment horizontal="center" vertical="top" wrapText="1"/>
    </xf>
    <xf numFmtId="0" fontId="25" fillId="5" borderId="4" xfId="0" applyFont="1" applyFill="1" applyBorder="1" applyAlignment="1" applyProtection="1">
      <alignment horizontal="center" vertical="top" wrapText="1"/>
      <protection locked="0"/>
    </xf>
    <xf numFmtId="0" fontId="25" fillId="5" borderId="5" xfId="0" applyFont="1" applyFill="1" applyBorder="1" applyAlignment="1" applyProtection="1">
      <alignment horizontal="center" vertical="top" wrapText="1"/>
      <protection locked="0"/>
    </xf>
    <xf numFmtId="0" fontId="25" fillId="5" borderId="6" xfId="0" applyFont="1" applyFill="1" applyBorder="1" applyAlignment="1" applyProtection="1">
      <alignment horizontal="center" vertical="top" wrapText="1"/>
      <protection locked="0"/>
    </xf>
    <xf numFmtId="0" fontId="25" fillId="0" borderId="3" xfId="0" applyFont="1" applyFill="1" applyBorder="1" applyAlignment="1">
      <alignment horizontal="center" vertical="top" wrapText="1"/>
    </xf>
    <xf numFmtId="0" fontId="25" fillId="0" borderId="4"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6" xfId="0" applyFont="1" applyFill="1" applyBorder="1" applyAlignment="1">
      <alignment horizontal="left" vertical="top" wrapText="1"/>
    </xf>
    <xf numFmtId="0" fontId="0" fillId="5" borderId="4" xfId="0" applyFill="1" applyBorder="1" applyAlignment="1" applyProtection="1">
      <alignment horizontal="center" wrapText="1"/>
      <protection locked="0"/>
    </xf>
    <xf numFmtId="0" fontId="0" fillId="5" borderId="6" xfId="0" applyFill="1" applyBorder="1" applyAlignment="1" applyProtection="1">
      <alignment horizontal="center" wrapText="1"/>
      <protection locked="0"/>
    </xf>
    <xf numFmtId="0" fontId="0" fillId="5" borderId="23" xfId="0" applyFill="1" applyBorder="1" applyAlignment="1" applyProtection="1">
      <alignment horizontal="center" wrapText="1"/>
      <protection locked="0"/>
    </xf>
    <xf numFmtId="0" fontId="0" fillId="5" borderId="24" xfId="0" applyFill="1" applyBorder="1" applyAlignment="1" applyProtection="1">
      <alignment horizontal="center" wrapText="1"/>
      <protection locked="0"/>
    </xf>
    <xf numFmtId="0" fontId="0" fillId="5" borderId="27" xfId="0" applyFill="1" applyBorder="1" applyAlignment="1" applyProtection="1">
      <alignment horizontal="center" wrapText="1"/>
      <protection locked="0"/>
    </xf>
    <xf numFmtId="0" fontId="0" fillId="5" borderId="29" xfId="0" applyFill="1" applyBorder="1" applyAlignment="1" applyProtection="1">
      <alignment horizontal="center" wrapText="1"/>
      <protection locked="0"/>
    </xf>
    <xf numFmtId="0" fontId="25" fillId="0" borderId="3" xfId="0" applyFont="1" applyFill="1" applyBorder="1" applyAlignment="1">
      <alignment horizontal="left" vertical="center"/>
    </xf>
    <xf numFmtId="0" fontId="0" fillId="0" borderId="3" xfId="0" applyFill="1" applyBorder="1" applyAlignment="1">
      <alignment horizontal="left" vertical="top" wrapText="1"/>
    </xf>
    <xf numFmtId="0" fontId="25" fillId="0" borderId="3" xfId="0" applyFont="1" applyFill="1" applyBorder="1" applyAlignment="1">
      <alignment horizontal="left" vertical="top" wrapText="1"/>
    </xf>
    <xf numFmtId="0" fontId="0" fillId="5" borderId="3" xfId="0" applyFill="1" applyBorder="1" applyAlignment="1" applyProtection="1">
      <alignment horizontal="left" wrapText="1"/>
      <protection locked="0"/>
    </xf>
    <xf numFmtId="0" fontId="0" fillId="0" borderId="4" xfId="0" applyFill="1" applyBorder="1" applyAlignment="1">
      <alignment horizontal="center" vertical="top"/>
    </xf>
    <xf numFmtId="0" fontId="0" fillId="0" borderId="6" xfId="0" applyFill="1" applyBorder="1" applyAlignment="1">
      <alignment horizontal="center" vertical="top"/>
    </xf>
    <xf numFmtId="0" fontId="25" fillId="0" borderId="4" xfId="0" applyFont="1" applyFill="1" applyBorder="1" applyAlignment="1">
      <alignment horizontal="left" vertical="top"/>
    </xf>
    <xf numFmtId="0" fontId="25" fillId="0" borderId="5" xfId="0" applyFont="1" applyFill="1" applyBorder="1" applyAlignment="1">
      <alignment horizontal="left" vertical="top"/>
    </xf>
    <xf numFmtId="0" fontId="25" fillId="0" borderId="6" xfId="0" applyFont="1" applyFill="1" applyBorder="1" applyAlignment="1">
      <alignment horizontal="left" vertical="top"/>
    </xf>
    <xf numFmtId="0" fontId="12" fillId="18" borderId="4" xfId="0" applyFont="1" applyFill="1" applyBorder="1" applyAlignment="1" applyProtection="1">
      <alignment horizontal="left" vertical="top" wrapText="1"/>
      <protection locked="0"/>
    </xf>
    <xf numFmtId="0" fontId="12" fillId="18" borderId="6" xfId="0" applyFont="1" applyFill="1" applyBorder="1" applyAlignment="1" applyProtection="1">
      <alignment horizontal="left" vertical="top" wrapText="1"/>
      <protection locked="0"/>
    </xf>
    <xf numFmtId="0" fontId="13" fillId="0" borderId="3" xfId="0" applyFont="1" applyFill="1" applyBorder="1" applyAlignment="1">
      <alignment horizontal="right" vertical="top" wrapText="1"/>
    </xf>
    <xf numFmtId="0" fontId="13" fillId="0" borderId="3" xfId="0" applyFont="1" applyFill="1" applyBorder="1" applyAlignment="1">
      <alignment horizontal="center" vertical="top" wrapText="1"/>
    </xf>
    <xf numFmtId="0" fontId="25" fillId="0" borderId="23"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0" borderId="24" xfId="0" applyFont="1" applyFill="1" applyBorder="1" applyAlignment="1">
      <alignment horizontal="left" vertical="top" wrapText="1"/>
    </xf>
    <xf numFmtId="0" fontId="25" fillId="0" borderId="25"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26" xfId="0" applyFont="1" applyFill="1" applyBorder="1" applyAlignment="1">
      <alignment horizontal="left" vertical="top" wrapText="1"/>
    </xf>
    <xf numFmtId="0" fontId="25" fillId="0" borderId="27" xfId="0" applyFont="1" applyFill="1" applyBorder="1" applyAlignment="1">
      <alignment horizontal="left" vertical="top" wrapText="1"/>
    </xf>
    <xf numFmtId="0" fontId="25" fillId="0" borderId="28" xfId="0" applyFont="1" applyFill="1" applyBorder="1" applyAlignment="1">
      <alignment horizontal="left" vertical="top" wrapText="1"/>
    </xf>
    <xf numFmtId="0" fontId="25" fillId="0" borderId="29" xfId="0" applyFont="1" applyFill="1" applyBorder="1" applyAlignment="1">
      <alignment horizontal="left" vertical="top" wrapText="1"/>
    </xf>
    <xf numFmtId="0" fontId="12" fillId="11" borderId="3" xfId="0" applyFont="1" applyFill="1" applyBorder="1" applyAlignment="1">
      <alignment horizontal="left" vertical="top" wrapText="1"/>
    </xf>
    <xf numFmtId="0" fontId="13" fillId="11" borderId="3" xfId="0" applyFont="1" applyFill="1" applyBorder="1" applyAlignment="1">
      <alignment horizontal="left" vertical="top" wrapText="1"/>
    </xf>
    <xf numFmtId="0" fontId="13" fillId="0" borderId="3" xfId="0" applyFont="1" applyFill="1" applyBorder="1" applyAlignment="1">
      <alignment horizontal="center" wrapText="1"/>
    </xf>
    <xf numFmtId="0" fontId="6" fillId="0" borderId="4" xfId="0" applyFont="1" applyFill="1" applyBorder="1" applyAlignment="1" applyProtection="1">
      <alignment horizontal="center" vertical="center" wrapText="1"/>
    </xf>
    <xf numFmtId="1" fontId="3" fillId="0" borderId="4" xfId="0" applyNumberFormat="1" applyFont="1" applyFill="1" applyBorder="1" applyAlignment="1" applyProtection="1">
      <alignment horizontal="center" vertical="center" shrinkToFit="1"/>
    </xf>
    <xf numFmtId="9" fontId="6" fillId="0" borderId="3" xfId="0" applyNumberFormat="1" applyFont="1" applyFill="1" applyBorder="1" applyAlignment="1" applyProtection="1">
      <alignment horizontal="left" vertical="center" wrapText="1"/>
    </xf>
    <xf numFmtId="9" fontId="3" fillId="0" borderId="3" xfId="0" applyNumberFormat="1" applyFont="1" applyFill="1" applyBorder="1" applyAlignment="1" applyProtection="1">
      <alignment horizontal="left" vertical="top" shrinkToFit="1"/>
    </xf>
    <xf numFmtId="10" fontId="6" fillId="17" borderId="3" xfId="0" applyNumberFormat="1" applyFont="1" applyFill="1" applyBorder="1" applyAlignment="1" applyProtection="1">
      <alignment horizontal="left" vertical="center" wrapText="1"/>
    </xf>
    <xf numFmtId="9" fontId="6" fillId="17" borderId="3" xfId="0" applyNumberFormat="1"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17" borderId="3" xfId="0" applyFont="1" applyFill="1" applyBorder="1" applyAlignment="1" applyProtection="1">
      <alignment horizontal="left" vertical="top" wrapText="1"/>
    </xf>
    <xf numFmtId="9" fontId="55" fillId="18" borderId="3" xfId="0" applyNumberFormat="1" applyFont="1" applyFill="1" applyBorder="1" applyAlignment="1" applyProtection="1">
      <alignment horizontal="left" vertical="top"/>
      <protection locked="0"/>
    </xf>
    <xf numFmtId="0" fontId="2" fillId="4" borderId="4" xfId="0" applyFont="1" applyFill="1" applyBorder="1" applyAlignment="1" applyProtection="1">
      <alignment horizontal="center" vertical="top" wrapText="1"/>
    </xf>
    <xf numFmtId="0" fontId="2" fillId="4" borderId="5" xfId="0" applyFont="1" applyFill="1" applyBorder="1" applyAlignment="1" applyProtection="1">
      <alignment horizontal="center" vertical="top" wrapText="1"/>
    </xf>
    <xf numFmtId="0" fontId="2" fillId="4" borderId="6" xfId="0" applyFont="1" applyFill="1" applyBorder="1" applyAlignment="1" applyProtection="1">
      <alignment horizontal="center" vertical="top" wrapText="1"/>
    </xf>
    <xf numFmtId="0" fontId="6" fillId="0" borderId="3" xfId="0" applyFont="1" applyFill="1" applyBorder="1" applyAlignment="1" applyProtection="1">
      <alignment horizontal="left" vertical="top"/>
    </xf>
    <xf numFmtId="0" fontId="5" fillId="0" borderId="12"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indent="1"/>
    </xf>
    <xf numFmtId="0" fontId="0" fillId="0" borderId="0" xfId="0" applyAlignment="1" applyProtection="1">
      <alignment horizontal="center"/>
    </xf>
    <xf numFmtId="0" fontId="6" fillId="0" borderId="0" xfId="0" applyFont="1" applyFill="1" applyBorder="1" applyAlignment="1" applyProtection="1">
      <alignment horizontal="center" vertical="top" wrapText="1"/>
    </xf>
    <xf numFmtId="0" fontId="6" fillId="0" borderId="3" xfId="0" applyFont="1" applyFill="1" applyBorder="1" applyAlignment="1" applyProtection="1">
      <alignment horizontal="left" vertical="center" wrapText="1"/>
    </xf>
    <xf numFmtId="1" fontId="3" fillId="0" borderId="3" xfId="0" applyNumberFormat="1" applyFont="1" applyFill="1" applyBorder="1" applyAlignment="1" applyProtection="1">
      <alignment horizontal="center" vertical="center" shrinkToFit="1"/>
    </xf>
    <xf numFmtId="9" fontId="6" fillId="17" borderId="3" xfId="0" applyNumberFormat="1" applyFont="1" applyFill="1" applyBorder="1" applyAlignment="1" applyProtection="1">
      <alignment horizontal="left" vertical="center" wrapText="1"/>
    </xf>
    <xf numFmtId="0" fontId="6" fillId="17" borderId="3" xfId="0" applyFont="1" applyFill="1" applyBorder="1" applyAlignment="1" applyProtection="1">
      <alignment horizontal="left" vertical="center" wrapText="1"/>
    </xf>
    <xf numFmtId="0" fontId="6" fillId="17" borderId="4" xfId="0" applyFont="1" applyFill="1" applyBorder="1" applyAlignment="1" applyProtection="1">
      <alignment horizontal="left" vertical="center" wrapText="1"/>
    </xf>
    <xf numFmtId="0" fontId="10" fillId="17" borderId="12" xfId="0" applyFont="1" applyFill="1" applyBorder="1" applyAlignment="1" applyProtection="1">
      <alignment horizontal="left" vertical="center" wrapText="1"/>
    </xf>
    <xf numFmtId="0" fontId="10" fillId="14" borderId="4" xfId="0" applyFont="1" applyFill="1" applyBorder="1" applyAlignment="1" applyProtection="1">
      <alignment horizontal="center" vertical="center" wrapText="1"/>
    </xf>
    <xf numFmtId="0" fontId="10" fillId="14" borderId="5" xfId="0" applyFont="1" applyFill="1" applyBorder="1" applyAlignment="1" applyProtection="1">
      <alignment horizontal="center" vertical="center" wrapText="1"/>
    </xf>
    <xf numFmtId="0" fontId="10" fillId="14" borderId="6" xfId="0" applyFont="1" applyFill="1" applyBorder="1" applyAlignment="1" applyProtection="1">
      <alignment horizontal="center" vertical="center" wrapText="1"/>
    </xf>
    <xf numFmtId="0" fontId="65" fillId="0" borderId="4" xfId="0" applyFont="1" applyFill="1" applyBorder="1" applyAlignment="1" applyProtection="1">
      <alignment horizontal="right" vertical="top" wrapText="1" indent="1"/>
    </xf>
    <xf numFmtId="0" fontId="63" fillId="0" borderId="4" xfId="0" applyFont="1" applyFill="1" applyBorder="1" applyAlignment="1" applyProtection="1">
      <alignment horizontal="center" vertical="center" wrapText="1"/>
    </xf>
    <xf numFmtId="0" fontId="63" fillId="17" borderId="4" xfId="0" applyFont="1" applyFill="1" applyBorder="1" applyAlignment="1" applyProtection="1">
      <alignment horizontal="center" vertical="center" wrapText="1"/>
    </xf>
    <xf numFmtId="0" fontId="63" fillId="0" borderId="4" xfId="0" applyFont="1" applyFill="1" applyBorder="1" applyAlignment="1" applyProtection="1">
      <alignment horizontal="center" vertical="center"/>
    </xf>
    <xf numFmtId="0" fontId="63" fillId="0" borderId="0" xfId="0" applyFont="1" applyProtection="1"/>
    <xf numFmtId="0" fontId="65" fillId="17" borderId="4" xfId="0" applyFont="1" applyFill="1" applyBorder="1" applyAlignment="1" applyProtection="1">
      <alignment horizontal="right" vertical="top" wrapText="1" indent="1"/>
    </xf>
    <xf numFmtId="0" fontId="67" fillId="0" borderId="4" xfId="16" applyFont="1" applyFill="1" applyBorder="1" applyAlignment="1" applyProtection="1">
      <alignment horizontal="center" vertical="center" wrapText="1"/>
    </xf>
    <xf numFmtId="0" fontId="63" fillId="0" borderId="0" xfId="0" applyFont="1" applyAlignment="1" applyProtection="1">
      <alignment horizontal="center"/>
    </xf>
    <xf numFmtId="0" fontId="62" fillId="17" borderId="3" xfId="0" applyFont="1" applyFill="1" applyBorder="1" applyAlignment="1" applyProtection="1">
      <alignment horizontal="center" vertical="center"/>
    </xf>
    <xf numFmtId="0" fontId="63" fillId="0" borderId="0" xfId="0" applyFont="1" applyFill="1" applyBorder="1" applyAlignment="1" applyProtection="1">
      <alignment horizontal="left" vertical="top"/>
    </xf>
    <xf numFmtId="0" fontId="66" fillId="14" borderId="3" xfId="1" applyFont="1" applyFill="1" applyBorder="1" applyAlignment="1" applyProtection="1">
      <alignment horizontal="center" vertical="top" wrapText="1"/>
    </xf>
    <xf numFmtId="43" fontId="66" fillId="14" borderId="4" xfId="14" applyFont="1" applyFill="1" applyBorder="1" applyAlignment="1" applyProtection="1">
      <alignment vertical="top" wrapText="1"/>
    </xf>
    <xf numFmtId="0" fontId="66" fillId="14" borderId="3" xfId="1" applyFont="1" applyFill="1" applyBorder="1" applyAlignment="1" applyProtection="1">
      <alignment vertical="top" wrapText="1"/>
    </xf>
    <xf numFmtId="0" fontId="62" fillId="4" borderId="21" xfId="0" applyFont="1" applyFill="1" applyBorder="1" applyAlignment="1" applyProtection="1">
      <alignment horizontal="center" vertical="center" wrapText="1"/>
    </xf>
    <xf numFmtId="0" fontId="62" fillId="4" borderId="4" xfId="0" applyFont="1" applyFill="1" applyBorder="1" applyAlignment="1" applyProtection="1">
      <alignment horizontal="center" vertical="top" wrapText="1"/>
    </xf>
    <xf numFmtId="0" fontId="62" fillId="4" borderId="5" xfId="0" applyFont="1" applyFill="1" applyBorder="1" applyAlignment="1" applyProtection="1">
      <alignment horizontal="center" vertical="top" wrapText="1"/>
    </xf>
    <xf numFmtId="0" fontId="62" fillId="4" borderId="6" xfId="0" applyFont="1" applyFill="1" applyBorder="1" applyAlignment="1" applyProtection="1">
      <alignment horizontal="center" vertical="top" wrapText="1"/>
    </xf>
    <xf numFmtId="167" fontId="65" fillId="0" borderId="3" xfId="0" applyNumberFormat="1" applyFont="1" applyBorder="1" applyAlignment="1" applyProtection="1">
      <alignment horizontal="left" vertical="top" wrapText="1"/>
    </xf>
    <xf numFmtId="0" fontId="65" fillId="0" borderId="3" xfId="0" applyFont="1" applyFill="1" applyBorder="1" applyAlignment="1" applyProtection="1">
      <alignment horizontal="right" vertical="top" wrapText="1" indent="1"/>
    </xf>
    <xf numFmtId="3" fontId="65" fillId="0" borderId="3" xfId="0" applyNumberFormat="1" applyFont="1" applyBorder="1" applyAlignment="1" applyProtection="1">
      <alignment horizontal="left" vertical="top" wrapText="1"/>
    </xf>
    <xf numFmtId="0" fontId="63" fillId="0" borderId="3" xfId="0" applyFont="1" applyFill="1" applyBorder="1" applyAlignment="1" applyProtection="1">
      <alignment horizontal="center" vertical="center" wrapText="1"/>
    </xf>
    <xf numFmtId="0" fontId="63" fillId="17" borderId="3" xfId="0" applyFont="1" applyFill="1" applyBorder="1" applyAlignment="1" applyProtection="1">
      <alignment horizontal="center" vertical="center" wrapText="1"/>
    </xf>
    <xf numFmtId="167" fontId="65" fillId="0" borderId="3" xfId="0" quotePrefix="1" applyNumberFormat="1" applyFont="1" applyBorder="1" applyAlignment="1" applyProtection="1">
      <alignment horizontal="left" vertical="top" wrapText="1"/>
    </xf>
    <xf numFmtId="0" fontId="65" fillId="0" borderId="3" xfId="0" applyFont="1" applyBorder="1" applyAlignment="1" applyProtection="1">
      <alignment horizontal="left"/>
    </xf>
    <xf numFmtId="164" fontId="65" fillId="0" borderId="3" xfId="0" applyNumberFormat="1" applyFont="1" applyBorder="1" applyAlignment="1" applyProtection="1">
      <alignment horizontal="left" vertical="top"/>
    </xf>
    <xf numFmtId="43" fontId="66" fillId="14" borderId="3" xfId="14" applyFont="1" applyFill="1" applyBorder="1" applyAlignment="1" applyProtection="1">
      <alignment vertical="top" wrapText="1"/>
    </xf>
    <xf numFmtId="0" fontId="62" fillId="4" borderId="3" xfId="0" applyFont="1" applyFill="1" applyBorder="1" applyAlignment="1" applyProtection="1">
      <alignment horizontal="center" vertical="center" wrapText="1"/>
    </xf>
    <xf numFmtId="0" fontId="2" fillId="17" borderId="3" xfId="0" applyFont="1" applyFill="1" applyBorder="1" applyAlignment="1" applyProtection="1">
      <alignment horizontal="center" vertical="center"/>
    </xf>
    <xf numFmtId="0" fontId="62" fillId="0" borderId="3" xfId="0" applyFont="1" applyFill="1" applyBorder="1" applyAlignment="1" applyProtection="1">
      <alignment horizontal="center" vertical="top" wrapText="1"/>
    </xf>
    <xf numFmtId="43" fontId="63" fillId="0" borderId="3" xfId="14" applyFont="1" applyFill="1" applyBorder="1" applyAlignment="1" applyProtection="1">
      <alignment horizontal="left" vertical="top"/>
    </xf>
    <xf numFmtId="43" fontId="63" fillId="0" borderId="3" xfId="14" applyFont="1" applyBorder="1" applyAlignment="1" applyProtection="1">
      <alignment vertical="top"/>
    </xf>
    <xf numFmtId="0" fontId="63" fillId="0" borderId="3" xfId="0" applyFont="1" applyBorder="1" applyAlignment="1" applyProtection="1">
      <alignment vertical="top"/>
    </xf>
    <xf numFmtId="0" fontId="63" fillId="0" borderId="3" xfId="0" applyFont="1" applyFill="1" applyBorder="1" applyAlignment="1" applyProtection="1">
      <alignment horizontal="left" vertical="top"/>
    </xf>
    <xf numFmtId="0" fontId="62" fillId="0" borderId="3" xfId="16" applyFont="1" applyFill="1" applyBorder="1" applyAlignment="1" applyProtection="1">
      <alignment horizontal="left" vertical="top" wrapText="1"/>
    </xf>
    <xf numFmtId="0" fontId="70" fillId="0" borderId="3" xfId="16" applyFont="1" applyFill="1" applyBorder="1" applyAlignment="1" applyProtection="1">
      <alignment horizontal="center" vertical="top" wrapText="1"/>
    </xf>
    <xf numFmtId="0" fontId="65" fillId="0" borderId="3" xfId="16" applyFont="1" applyFill="1" applyBorder="1" applyAlignment="1" applyProtection="1">
      <alignment horizontal="left" vertical="top" wrapText="1"/>
    </xf>
    <xf numFmtId="0" fontId="67" fillId="0" borderId="3" xfId="16" applyFont="1" applyFill="1" applyBorder="1" applyAlignment="1" applyProtection="1">
      <alignment horizontal="left" vertical="center" wrapText="1"/>
    </xf>
    <xf numFmtId="43" fontId="67" fillId="0" borderId="3" xfId="14" applyFont="1" applyFill="1" applyBorder="1" applyAlignment="1" applyProtection="1">
      <alignment horizontal="left" vertical="center" wrapText="1"/>
    </xf>
    <xf numFmtId="0" fontId="67" fillId="0" borderId="20" xfId="16" applyFont="1" applyFill="1" applyBorder="1" applyAlignment="1" applyProtection="1">
      <alignment horizontal="left" vertical="center" wrapText="1"/>
    </xf>
    <xf numFmtId="43" fontId="63" fillId="0" borderId="4" xfId="14" applyFont="1" applyFill="1" applyBorder="1" applyAlignment="1" applyProtection="1">
      <alignment horizontal="left" vertical="top"/>
    </xf>
    <xf numFmtId="43" fontId="63" fillId="0" borderId="4" xfId="14" applyFont="1" applyFill="1" applyBorder="1" applyAlignment="1" applyProtection="1">
      <alignment horizontal="center" vertical="center"/>
    </xf>
    <xf numFmtId="43" fontId="63" fillId="0" borderId="3" xfId="14" applyFont="1" applyFill="1" applyBorder="1" applyAlignment="1" applyProtection="1">
      <alignment horizontal="center" vertical="center"/>
    </xf>
    <xf numFmtId="43" fontId="63" fillId="0" borderId="3" xfId="14" applyFont="1" applyFill="1" applyBorder="1" applyAlignment="1" applyProtection="1">
      <alignment horizontal="center" vertical="center" wrapText="1"/>
    </xf>
    <xf numFmtId="43" fontId="63" fillId="17" borderId="3" xfId="14" applyFont="1" applyFill="1" applyBorder="1" applyAlignment="1" applyProtection="1">
      <alignment horizontal="center" vertical="center" wrapText="1"/>
    </xf>
    <xf numFmtId="43" fontId="63" fillId="0" borderId="0" xfId="14" applyFont="1" applyProtection="1"/>
    <xf numFmtId="43" fontId="63" fillId="17" borderId="3" xfId="14" applyFont="1" applyFill="1" applyBorder="1" applyAlignment="1" applyProtection="1">
      <alignment horizontal="center" vertical="center"/>
    </xf>
    <xf numFmtId="0" fontId="67" fillId="0" borderId="0" xfId="0" applyFont="1" applyAlignment="1" applyProtection="1">
      <alignment horizontal="left"/>
    </xf>
    <xf numFmtId="0" fontId="65" fillId="17" borderId="3" xfId="15" applyFont="1" applyFill="1" applyBorder="1" applyAlignment="1" applyProtection="1">
      <alignment horizontal="center" vertical="center" wrapText="1"/>
    </xf>
    <xf numFmtId="0" fontId="63" fillId="0" borderId="3" xfId="0" applyFont="1" applyFill="1" applyBorder="1" applyAlignment="1" applyProtection="1">
      <alignment horizontal="center" vertical="center"/>
    </xf>
    <xf numFmtId="3" fontId="62" fillId="0" borderId="3" xfId="0" applyNumberFormat="1" applyFont="1" applyBorder="1" applyAlignment="1" applyProtection="1">
      <alignment vertical="top" wrapText="1"/>
    </xf>
    <xf numFmtId="3" fontId="62" fillId="0" borderId="3" xfId="0" applyNumberFormat="1" applyFont="1" applyBorder="1" applyAlignment="1" applyProtection="1">
      <alignment horizontal="right" vertical="top" wrapText="1"/>
    </xf>
    <xf numFmtId="0" fontId="65" fillId="0" borderId="3" xfId="0" applyFont="1" applyFill="1" applyBorder="1" applyAlignment="1" applyProtection="1">
      <alignment horizontal="center" vertical="top"/>
    </xf>
    <xf numFmtId="43" fontId="65" fillId="0" borderId="3" xfId="14" applyFont="1" applyFill="1" applyBorder="1" applyAlignment="1" applyProtection="1">
      <alignment horizontal="center" vertical="top"/>
    </xf>
    <xf numFmtId="3" fontId="65" fillId="0" borderId="3" xfId="0" applyNumberFormat="1" applyFont="1" applyBorder="1" applyAlignment="1" applyProtection="1">
      <alignment vertical="top" wrapText="1"/>
    </xf>
    <xf numFmtId="3" fontId="65" fillId="0" borderId="3" xfId="0" applyNumberFormat="1" applyFont="1" applyBorder="1" applyAlignment="1" applyProtection="1">
      <alignment horizontal="right" vertical="top" wrapText="1"/>
    </xf>
    <xf numFmtId="43" fontId="63" fillId="17" borderId="3" xfId="14" applyFont="1" applyFill="1" applyBorder="1" applyAlignment="1" applyProtection="1">
      <alignment vertical="top"/>
    </xf>
    <xf numFmtId="0" fontId="62" fillId="0" borderId="3" xfId="0" applyFont="1" applyBorder="1" applyAlignment="1" applyProtection="1">
      <alignment horizontal="left" vertical="top" wrapText="1"/>
    </xf>
    <xf numFmtId="43" fontId="65" fillId="0" borderId="3" xfId="14" applyFont="1" applyBorder="1" applyAlignment="1" applyProtection="1">
      <alignment vertical="top"/>
    </xf>
    <xf numFmtId="167" fontId="62" fillId="0" borderId="3" xfId="0" applyNumberFormat="1" applyFont="1" applyBorder="1" applyAlignment="1" applyProtection="1">
      <alignment vertical="top" wrapText="1"/>
    </xf>
    <xf numFmtId="43" fontId="63" fillId="0" borderId="3" xfId="14" applyFont="1" applyFill="1" applyBorder="1" applyAlignment="1" applyProtection="1">
      <alignment vertical="top"/>
    </xf>
    <xf numFmtId="43" fontId="65" fillId="0" borderId="3" xfId="14" applyFont="1" applyFill="1" applyBorder="1" applyAlignment="1" applyProtection="1">
      <alignment vertical="top"/>
    </xf>
    <xf numFmtId="43" fontId="69" fillId="0" borderId="3" xfId="14" applyFont="1" applyBorder="1" applyAlignment="1" applyProtection="1">
      <alignment vertical="top"/>
    </xf>
    <xf numFmtId="43" fontId="63" fillId="0" borderId="3" xfId="14" applyFont="1" applyBorder="1" applyAlignment="1" applyProtection="1"/>
    <xf numFmtId="0" fontId="65" fillId="0" borderId="3" xfId="0" applyFont="1" applyFill="1" applyBorder="1" applyAlignment="1" applyProtection="1">
      <alignment horizontal="left" vertical="top" wrapText="1"/>
    </xf>
    <xf numFmtId="3" fontId="65" fillId="0" borderId="3" xfId="0" applyNumberFormat="1" applyFont="1" applyBorder="1" applyAlignment="1" applyProtection="1">
      <alignment horizontal="center" vertical="center" wrapText="1"/>
    </xf>
    <xf numFmtId="43" fontId="65" fillId="0" borderId="3" xfId="14" applyFont="1" applyBorder="1" applyAlignment="1" applyProtection="1">
      <alignment horizontal="center" vertical="center"/>
    </xf>
    <xf numFmtId="3" fontId="65" fillId="0" borderId="3" xfId="0" applyNumberFormat="1" applyFont="1" applyFill="1" applyBorder="1" applyAlignment="1" applyProtection="1">
      <alignment vertical="top" wrapText="1"/>
    </xf>
    <xf numFmtId="0" fontId="65" fillId="0" borderId="3" xfId="0" applyFont="1" applyBorder="1" applyAlignment="1" applyProtection="1">
      <alignment horizontal="left" vertical="top" wrapText="1"/>
    </xf>
    <xf numFmtId="0" fontId="65" fillId="0" borderId="3" xfId="0" applyFont="1" applyBorder="1" applyAlignment="1" applyProtection="1">
      <alignment horizontal="right" vertical="top" wrapText="1"/>
    </xf>
    <xf numFmtId="167" fontId="65" fillId="0" borderId="3" xfId="0" applyNumberFormat="1" applyFont="1" applyBorder="1" applyAlignment="1" applyProtection="1">
      <alignment vertical="top" wrapText="1"/>
    </xf>
    <xf numFmtId="43" fontId="62" fillId="0" borderId="3" xfId="14" applyFont="1" applyFill="1" applyBorder="1" applyAlignment="1" applyProtection="1">
      <alignment horizontal="center" vertical="top" wrapText="1"/>
    </xf>
    <xf numFmtId="0" fontId="62" fillId="0" borderId="23" xfId="0" applyFont="1" applyFill="1" applyBorder="1" applyAlignment="1" applyProtection="1">
      <alignment horizontal="center" vertical="top" wrapText="1"/>
    </xf>
    <xf numFmtId="0" fontId="62" fillId="0" borderId="12" xfId="0" applyFont="1" applyFill="1" applyBorder="1" applyAlignment="1" applyProtection="1">
      <alignment horizontal="center" vertical="top" wrapText="1"/>
    </xf>
    <xf numFmtId="0" fontId="62" fillId="0" borderId="24" xfId="0" applyFont="1" applyFill="1" applyBorder="1" applyAlignment="1" applyProtection="1">
      <alignment horizontal="center" vertical="top" wrapText="1"/>
    </xf>
    <xf numFmtId="0" fontId="65" fillId="0" borderId="3" xfId="0" applyFont="1" applyFill="1" applyBorder="1" applyAlignment="1" applyProtection="1">
      <alignment horizontal="center" vertical="top" wrapText="1"/>
    </xf>
    <xf numFmtId="0" fontId="62" fillId="0" borderId="25" xfId="0" applyFont="1" applyFill="1" applyBorder="1" applyAlignment="1" applyProtection="1">
      <alignment horizontal="center" vertical="top" wrapText="1"/>
    </xf>
    <xf numFmtId="0" fontId="62" fillId="0" borderId="0" xfId="0" applyFont="1" applyFill="1" applyBorder="1" applyAlignment="1" applyProtection="1">
      <alignment horizontal="center" vertical="top" wrapText="1"/>
    </xf>
    <xf numFmtId="0" fontId="62" fillId="0" borderId="26" xfId="0" applyFont="1" applyFill="1" applyBorder="1" applyAlignment="1" applyProtection="1">
      <alignment horizontal="center" vertical="top" wrapText="1"/>
    </xf>
    <xf numFmtId="0" fontId="62" fillId="0" borderId="27" xfId="0" applyFont="1" applyFill="1" applyBorder="1" applyAlignment="1" applyProtection="1">
      <alignment horizontal="center" vertical="top" wrapText="1"/>
    </xf>
    <xf numFmtId="0" fontId="62" fillId="0" borderId="28" xfId="0" applyFont="1" applyFill="1" applyBorder="1" applyAlignment="1" applyProtection="1">
      <alignment horizontal="center" vertical="top" wrapText="1"/>
    </xf>
    <xf numFmtId="0" fontId="62" fillId="0" borderId="29" xfId="0" applyFont="1" applyFill="1" applyBorder="1" applyAlignment="1" applyProtection="1">
      <alignment horizontal="center" vertical="top" wrapText="1"/>
    </xf>
    <xf numFmtId="0" fontId="62" fillId="0" borderId="3" xfId="0" applyFont="1" applyFill="1" applyBorder="1" applyAlignment="1" applyProtection="1">
      <alignment horizontal="center" vertical="top" wrapText="1"/>
    </xf>
    <xf numFmtId="0" fontId="62" fillId="0" borderId="4" xfId="0" applyFont="1" applyFill="1" applyBorder="1" applyAlignment="1" applyProtection="1">
      <alignment horizontal="center" vertical="top" wrapText="1"/>
    </xf>
    <xf numFmtId="0" fontId="62" fillId="0" borderId="5" xfId="0" applyFont="1" applyFill="1" applyBorder="1" applyAlignment="1" applyProtection="1">
      <alignment horizontal="center" vertical="top" wrapText="1"/>
    </xf>
    <xf numFmtId="0" fontId="62" fillId="0" borderId="6" xfId="0" applyFont="1" applyFill="1" applyBorder="1" applyAlignment="1" applyProtection="1">
      <alignment horizontal="center" vertical="top" wrapText="1"/>
    </xf>
    <xf numFmtId="0" fontId="65" fillId="0" borderId="3" xfId="0" applyFont="1" applyFill="1" applyBorder="1" applyAlignment="1" applyProtection="1">
      <alignment vertical="top" wrapText="1"/>
    </xf>
    <xf numFmtId="0" fontId="65" fillId="0" borderId="6" xfId="0" applyFont="1" applyFill="1" applyBorder="1" applyAlignment="1" applyProtection="1">
      <alignment vertical="top" wrapText="1"/>
    </xf>
    <xf numFmtId="43" fontId="65" fillId="0" borderId="3" xfId="14" applyFont="1" applyFill="1" applyBorder="1" applyAlignment="1" applyProtection="1">
      <alignment vertical="top" wrapText="1"/>
    </xf>
    <xf numFmtId="0" fontId="62" fillId="6" borderId="3" xfId="0" applyFont="1" applyFill="1" applyBorder="1" applyAlignment="1" applyProtection="1">
      <alignment horizontal="center" vertical="center" wrapText="1"/>
    </xf>
    <xf numFmtId="0" fontId="65" fillId="0" borderId="3" xfId="0" applyFont="1" applyFill="1" applyBorder="1" applyAlignment="1" applyProtection="1">
      <alignment horizontal="right" vertical="top" wrapText="1"/>
    </xf>
    <xf numFmtId="0" fontId="62" fillId="3" borderId="3" xfId="0" applyFont="1" applyFill="1" applyBorder="1" applyAlignment="1" applyProtection="1">
      <alignment horizontal="center" vertical="center" wrapText="1"/>
    </xf>
    <xf numFmtId="0" fontId="62" fillId="3" borderId="4" xfId="0" applyFont="1" applyFill="1" applyBorder="1" applyAlignment="1" applyProtection="1">
      <alignment horizontal="center" vertical="center" wrapText="1"/>
    </xf>
    <xf numFmtId="0" fontId="62" fillId="3" borderId="6" xfId="0" applyFont="1" applyFill="1" applyBorder="1" applyAlignment="1" applyProtection="1">
      <alignment horizontal="center" vertical="center" wrapText="1"/>
    </xf>
    <xf numFmtId="43" fontId="62" fillId="3" borderId="3" xfId="14" applyFont="1" applyFill="1" applyBorder="1" applyAlignment="1" applyProtection="1">
      <alignment horizontal="center" vertical="center" wrapText="1"/>
    </xf>
    <xf numFmtId="1" fontId="66" fillId="3" borderId="3" xfId="0" applyNumberFormat="1" applyFont="1" applyFill="1" applyBorder="1" applyAlignment="1" applyProtection="1">
      <alignment horizontal="center" vertical="top" shrinkToFit="1"/>
    </xf>
    <xf numFmtId="1" fontId="66" fillId="3" borderId="4" xfId="0" applyNumberFormat="1" applyFont="1" applyFill="1" applyBorder="1" applyAlignment="1" applyProtection="1">
      <alignment horizontal="center" vertical="top" shrinkToFit="1"/>
    </xf>
    <xf numFmtId="1" fontId="66" fillId="3" borderId="6" xfId="0" applyNumberFormat="1" applyFont="1" applyFill="1" applyBorder="1" applyAlignment="1" applyProtection="1">
      <alignment horizontal="right" vertical="top" indent="2" shrinkToFit="1"/>
    </xf>
    <xf numFmtId="43" fontId="66" fillId="3" borderId="3" xfId="14" applyFont="1" applyFill="1" applyBorder="1" applyAlignment="1" applyProtection="1">
      <alignment horizontal="center" vertical="top" shrinkToFit="1"/>
    </xf>
    <xf numFmtId="43" fontId="66" fillId="3" borderId="3" xfId="14" applyFont="1" applyFill="1" applyBorder="1" applyAlignment="1" applyProtection="1">
      <alignment horizontal="center" vertical="top" wrapText="1" shrinkToFit="1"/>
    </xf>
    <xf numFmtId="0" fontId="62" fillId="4" borderId="23" xfId="0" applyFont="1" applyFill="1" applyBorder="1" applyAlignment="1" applyProtection="1">
      <alignment horizontal="center" vertical="top" wrapText="1"/>
    </xf>
    <xf numFmtId="0" fontId="62" fillId="4" borderId="12" xfId="0" applyFont="1" applyFill="1" applyBorder="1" applyAlignment="1" applyProtection="1">
      <alignment horizontal="center" vertical="top" wrapText="1"/>
    </xf>
    <xf numFmtId="0" fontId="62" fillId="4" borderId="24" xfId="0" applyFont="1" applyFill="1" applyBorder="1" applyAlignment="1" applyProtection="1">
      <alignment horizontal="center" vertical="top" wrapText="1"/>
    </xf>
    <xf numFmtId="9" fontId="63" fillId="0" borderId="3" xfId="0" applyNumberFormat="1" applyFont="1" applyFill="1" applyBorder="1" applyAlignment="1" applyProtection="1">
      <alignment horizontal="left" vertical="top"/>
    </xf>
    <xf numFmtId="9" fontId="63" fillId="18" borderId="3" xfId="0" applyNumberFormat="1" applyFont="1" applyFill="1" applyBorder="1" applyAlignment="1" applyProtection="1">
      <alignment horizontal="left" vertical="top"/>
    </xf>
    <xf numFmtId="0" fontId="63" fillId="17" borderId="3" xfId="0" applyFont="1" applyFill="1" applyBorder="1" applyAlignment="1" applyProtection="1">
      <alignment horizontal="left" vertical="top"/>
    </xf>
    <xf numFmtId="9" fontId="63" fillId="17" borderId="3" xfId="0" applyNumberFormat="1" applyFont="1" applyFill="1" applyBorder="1" applyAlignment="1" applyProtection="1">
      <alignment horizontal="left" vertical="top"/>
    </xf>
    <xf numFmtId="0" fontId="65" fillId="17" borderId="3" xfId="0" applyFont="1" applyFill="1" applyBorder="1" applyAlignment="1" applyProtection="1">
      <alignment horizontal="right" vertical="top" wrapText="1" indent="1"/>
    </xf>
    <xf numFmtId="0" fontId="67" fillId="0" borderId="3" xfId="16" applyFont="1" applyBorder="1" applyAlignment="1" applyProtection="1">
      <alignment horizontal="center" vertical="center" wrapText="1"/>
    </xf>
    <xf numFmtId="9" fontId="63" fillId="0" borderId="3" xfId="0" applyNumberFormat="1" applyFont="1" applyFill="1" applyBorder="1" applyAlignment="1" applyProtection="1">
      <alignment horizontal="left" vertical="top"/>
      <protection locked="0"/>
    </xf>
    <xf numFmtId="0" fontId="65" fillId="18" borderId="3" xfId="0" applyFont="1" applyFill="1" applyBorder="1" applyAlignment="1" applyProtection="1">
      <alignment horizontal="right" vertical="top" wrapText="1" indent="1"/>
      <protection locked="0"/>
    </xf>
    <xf numFmtId="9" fontId="63" fillId="18" borderId="3" xfId="0" applyNumberFormat="1" applyFont="1" applyFill="1" applyBorder="1" applyAlignment="1" applyProtection="1">
      <alignment horizontal="left" vertical="top"/>
      <protection locked="0"/>
    </xf>
    <xf numFmtId="1" fontId="3" fillId="0" borderId="3" xfId="0" applyNumberFormat="1" applyFont="1" applyFill="1" applyBorder="1" applyAlignment="1" applyProtection="1">
      <alignment horizontal="right" vertical="top" shrinkToFit="1"/>
    </xf>
    <xf numFmtId="43" fontId="6" fillId="0" borderId="3" xfId="14" applyFont="1" applyFill="1" applyBorder="1" applyAlignment="1" applyProtection="1">
      <alignment horizontal="left" vertical="center" wrapText="1"/>
    </xf>
    <xf numFmtId="43" fontId="5" fillId="0" borderId="4" xfId="14" applyFont="1" applyFill="1" applyBorder="1" applyAlignment="1" applyProtection="1">
      <alignment horizontal="center" vertical="top" wrapText="1"/>
    </xf>
    <xf numFmtId="43" fontId="6" fillId="0" borderId="3" xfId="14" applyFont="1" applyFill="1" applyBorder="1" applyAlignment="1" applyProtection="1">
      <alignment horizontal="left" vertical="top"/>
    </xf>
    <xf numFmtId="0" fontId="10" fillId="0" borderId="3" xfId="0" applyFont="1" applyFill="1" applyBorder="1" applyAlignment="1" applyProtection="1">
      <alignment horizontal="left" vertical="top"/>
    </xf>
    <xf numFmtId="0" fontId="2" fillId="0" borderId="25" xfId="0" applyFont="1" applyFill="1" applyBorder="1" applyAlignment="1" applyProtection="1">
      <alignment horizontal="right" vertical="top" wrapText="1"/>
    </xf>
    <xf numFmtId="0" fontId="2" fillId="0" borderId="0" xfId="0" applyFont="1" applyFill="1" applyBorder="1" applyAlignment="1" applyProtection="1">
      <alignment horizontal="right" vertical="top" wrapText="1"/>
    </xf>
    <xf numFmtId="0" fontId="6" fillId="0" borderId="0" xfId="0" applyFont="1" applyFill="1" applyBorder="1" applyAlignment="1" applyProtection="1">
      <alignment horizontal="left" vertical="top"/>
    </xf>
    <xf numFmtId="0" fontId="2" fillId="0" borderId="3"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left" vertical="top" wrapText="1"/>
    </xf>
    <xf numFmtId="0" fontId="2" fillId="0" borderId="2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left" vertical="center" wrapText="1"/>
    </xf>
    <xf numFmtId="0" fontId="2" fillId="0" borderId="23" xfId="0" applyFont="1" applyFill="1" applyBorder="1" applyAlignment="1" applyProtection="1">
      <alignment horizontal="center" vertical="top" wrapText="1"/>
    </xf>
    <xf numFmtId="0" fontId="2" fillId="0" borderId="12" xfId="0" applyFont="1" applyFill="1" applyBorder="1" applyAlignment="1" applyProtection="1">
      <alignment horizontal="center" vertical="top" wrapText="1"/>
    </xf>
    <xf numFmtId="0" fontId="6" fillId="0" borderId="24" xfId="0" applyFont="1" applyFill="1" applyBorder="1" applyAlignment="1" applyProtection="1">
      <alignment horizontal="left" vertical="center" wrapText="1"/>
    </xf>
    <xf numFmtId="0" fontId="2" fillId="0" borderId="25"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0" fontId="6" fillId="0" borderId="26" xfId="0" applyFont="1" applyFill="1" applyBorder="1" applyAlignment="1" applyProtection="1">
      <alignment horizontal="left" vertical="center" wrapText="1"/>
    </xf>
    <xf numFmtId="0" fontId="2" fillId="6" borderId="25" xfId="0"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0" fontId="5" fillId="0" borderId="52" xfId="0" applyFont="1" applyFill="1" applyBorder="1" applyAlignment="1" applyProtection="1">
      <alignment horizontal="center" vertical="top" wrapText="1"/>
    </xf>
    <xf numFmtId="0" fontId="5" fillId="0" borderId="49" xfId="0" applyFont="1" applyFill="1" applyBorder="1" applyAlignment="1" applyProtection="1">
      <alignment horizontal="center" vertical="top" wrapText="1"/>
    </xf>
    <xf numFmtId="0" fontId="5" fillId="0" borderId="0" xfId="0" applyFont="1" applyFill="1" applyBorder="1" applyAlignment="1" applyProtection="1">
      <alignment horizontal="center" vertical="top" wrapText="1"/>
    </xf>
    <xf numFmtId="0" fontId="6" fillId="3" borderId="7"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43" fontId="2" fillId="3" borderId="8" xfId="14" applyFont="1" applyFill="1" applyBorder="1" applyAlignment="1" applyProtection="1">
      <alignment horizontal="center" vertical="center" wrapText="1"/>
    </xf>
    <xf numFmtId="43" fontId="2" fillId="3" borderId="10" xfId="14" applyFont="1" applyFill="1" applyBorder="1" applyAlignment="1" applyProtection="1">
      <alignment horizontal="center" vertical="center" wrapText="1"/>
    </xf>
    <xf numFmtId="43" fontId="2" fillId="3" borderId="3" xfId="14" applyFont="1" applyFill="1" applyBorder="1" applyAlignment="1" applyProtection="1">
      <alignment horizontal="center" vertical="center" wrapText="1"/>
    </xf>
    <xf numFmtId="1" fontId="3" fillId="3" borderId="42" xfId="0" applyNumberFormat="1" applyFont="1" applyFill="1" applyBorder="1" applyAlignment="1" applyProtection="1">
      <alignment horizontal="center" vertical="center" shrinkToFit="1"/>
    </xf>
    <xf numFmtId="1" fontId="3" fillId="3" borderId="43" xfId="0" applyNumberFormat="1" applyFont="1" applyFill="1" applyBorder="1" applyAlignment="1" applyProtection="1">
      <alignment horizontal="center" vertical="center" shrinkToFit="1"/>
    </xf>
    <xf numFmtId="43" fontId="3" fillId="3" borderId="43" xfId="14" applyFont="1" applyFill="1" applyBorder="1" applyAlignment="1" applyProtection="1">
      <alignment horizontal="center" vertical="center" shrinkToFit="1"/>
    </xf>
    <xf numFmtId="43" fontId="3" fillId="3" borderId="41" xfId="14" applyFont="1" applyFill="1" applyBorder="1" applyAlignment="1" applyProtection="1">
      <alignment horizontal="center" vertical="center" shrinkToFit="1"/>
    </xf>
    <xf numFmtId="43" fontId="3" fillId="3" borderId="3" xfId="14" applyFont="1" applyFill="1" applyBorder="1" applyAlignment="1" applyProtection="1">
      <alignment horizontal="center" vertical="center" shrinkToFit="1"/>
    </xf>
    <xf numFmtId="0" fontId="2" fillId="4" borderId="7" xfId="0" applyFont="1" applyFill="1" applyBorder="1" applyAlignment="1" applyProtection="1">
      <alignment horizontal="center" vertical="center" wrapText="1"/>
    </xf>
    <xf numFmtId="0" fontId="57" fillId="4" borderId="53" xfId="0" applyFont="1" applyFill="1" applyBorder="1" applyAlignment="1" applyProtection="1">
      <alignment horizontal="center" vertical="top" wrapText="1"/>
    </xf>
    <xf numFmtId="0" fontId="57" fillId="4" borderId="50" xfId="0" applyFont="1" applyFill="1" applyBorder="1" applyAlignment="1" applyProtection="1">
      <alignment horizontal="center" vertical="top" wrapText="1"/>
    </xf>
    <xf numFmtId="0" fontId="57" fillId="4" borderId="26" xfId="0" applyFont="1" applyFill="1" applyBorder="1" applyAlignment="1" applyProtection="1">
      <alignment horizontal="center" vertical="top" wrapText="1"/>
    </xf>
    <xf numFmtId="0" fontId="6" fillId="0" borderId="0" xfId="0" applyFont="1" applyFill="1" applyBorder="1" applyAlignment="1" applyProtection="1">
      <alignment horizontal="center" vertical="center"/>
    </xf>
    <xf numFmtId="43" fontId="6" fillId="17" borderId="3" xfId="14" applyFont="1" applyFill="1" applyBorder="1" applyAlignment="1" applyProtection="1">
      <alignment horizontal="left" vertical="center" wrapText="1"/>
    </xf>
    <xf numFmtId="0" fontId="38" fillId="0" borderId="0" xfId="4" applyProtection="1"/>
    <xf numFmtId="0" fontId="38" fillId="0" borderId="3" xfId="4" applyBorder="1" applyProtection="1"/>
    <xf numFmtId="43" fontId="38" fillId="0" borderId="3" xfId="14" applyFont="1" applyBorder="1" applyProtection="1"/>
    <xf numFmtId="0" fontId="6" fillId="17" borderId="4" xfId="0" applyFont="1" applyFill="1" applyBorder="1" applyAlignment="1" applyProtection="1">
      <alignment horizontal="center" vertical="center" wrapText="1"/>
    </xf>
    <xf numFmtId="0" fontId="38" fillId="0" borderId="0" xfId="4" applyAlignment="1" applyProtection="1">
      <alignment horizontal="center"/>
    </xf>
    <xf numFmtId="0" fontId="44" fillId="0" borderId="0" xfId="4" applyFont="1" applyAlignment="1" applyProtection="1">
      <alignment horizontal="left"/>
    </xf>
    <xf numFmtId="9" fontId="6" fillId="0" borderId="3" xfId="0" applyNumberFormat="1" applyFont="1" applyFill="1" applyBorder="1" applyAlignment="1" applyProtection="1">
      <alignment horizontal="left" vertical="top"/>
    </xf>
    <xf numFmtId="0" fontId="6" fillId="17" borderId="0" xfId="0" applyFont="1" applyFill="1" applyBorder="1" applyAlignment="1" applyProtection="1">
      <alignment horizontal="center" vertical="center"/>
    </xf>
    <xf numFmtId="0" fontId="6" fillId="17" borderId="3" xfId="0" applyFont="1" applyFill="1" applyBorder="1" applyAlignment="1" applyProtection="1">
      <alignment horizontal="left" vertical="top"/>
    </xf>
    <xf numFmtId="0" fontId="35" fillId="14" borderId="56" xfId="1" applyFont="1" applyFill="1" applyBorder="1" applyAlignment="1" applyProtection="1">
      <alignment horizontal="right" vertical="top" wrapText="1"/>
    </xf>
    <xf numFmtId="0" fontId="35" fillId="14" borderId="49" xfId="1" applyFont="1" applyFill="1" applyBorder="1" applyAlignment="1" applyProtection="1">
      <alignment horizontal="right" vertical="top" wrapText="1"/>
    </xf>
    <xf numFmtId="0" fontId="35" fillId="14" borderId="61" xfId="1" applyFont="1" applyFill="1" applyBorder="1" applyAlignment="1" applyProtection="1">
      <alignment horizontal="right" vertical="top" wrapText="1"/>
    </xf>
    <xf numFmtId="43" fontId="5" fillId="0" borderId="41" xfId="14" applyFont="1" applyFill="1" applyBorder="1" applyAlignment="1" applyProtection="1">
      <alignment horizontal="center" vertical="top" wrapText="1"/>
    </xf>
    <xf numFmtId="43" fontId="5" fillId="0" borderId="3" xfId="14" applyFont="1" applyFill="1" applyBorder="1" applyAlignment="1" applyProtection="1">
      <alignment horizontal="center" vertical="top" wrapText="1"/>
    </xf>
    <xf numFmtId="0" fontId="2" fillId="4" borderId="60" xfId="0" applyFont="1" applyFill="1" applyBorder="1" applyAlignment="1" applyProtection="1">
      <alignment horizontal="center" vertical="center" wrapText="1"/>
    </xf>
    <xf numFmtId="0" fontId="2" fillId="4" borderId="16" xfId="0" applyFont="1" applyFill="1" applyBorder="1" applyAlignment="1" applyProtection="1">
      <alignment horizontal="center" vertical="top" wrapText="1"/>
    </xf>
    <xf numFmtId="0" fontId="2" fillId="4" borderId="0" xfId="0" applyFont="1" applyFill="1" applyBorder="1" applyAlignment="1" applyProtection="1">
      <alignment horizontal="center" vertical="top" wrapText="1"/>
    </xf>
    <xf numFmtId="0" fontId="2" fillId="4" borderId="26" xfId="0" applyFont="1" applyFill="1" applyBorder="1" applyAlignment="1" applyProtection="1">
      <alignment horizontal="center" vertical="top" wrapText="1"/>
    </xf>
    <xf numFmtId="164" fontId="52" fillId="0" borderId="3" xfId="13" applyNumberFormat="1" applyFont="1" applyBorder="1" applyAlignment="1" applyProtection="1">
      <alignment horizontal="center" vertical="center"/>
    </xf>
    <xf numFmtId="1" fontId="3" fillId="0" borderId="10" xfId="0" applyNumberFormat="1" applyFont="1" applyFill="1" applyBorder="1" applyAlignment="1" applyProtection="1">
      <alignment horizontal="center" vertical="center" shrinkToFit="1"/>
    </xf>
    <xf numFmtId="0" fontId="33" fillId="0" borderId="3" xfId="13" applyFont="1" applyBorder="1" applyAlignment="1" applyProtection="1">
      <alignment horizontal="left" vertical="top" wrapText="1"/>
    </xf>
    <xf numFmtId="0" fontId="52" fillId="0" borderId="3" xfId="13" applyFont="1" applyBorder="1" applyAlignment="1" applyProtection="1">
      <alignment horizontal="right" vertical="top" wrapText="1"/>
    </xf>
    <xf numFmtId="43" fontId="6" fillId="0" borderId="8" xfId="14" applyFont="1" applyFill="1" applyBorder="1" applyAlignment="1" applyProtection="1"/>
    <xf numFmtId="43" fontId="5" fillId="0" borderId="10" xfId="14" applyFont="1" applyFill="1" applyBorder="1" applyAlignment="1" applyProtection="1">
      <alignment horizontal="center" vertical="top" wrapText="1"/>
    </xf>
    <xf numFmtId="0" fontId="52" fillId="0" borderId="3" xfId="13" applyFont="1" applyBorder="1" applyAlignment="1" applyProtection="1">
      <alignment horizontal="left" vertical="top" wrapText="1"/>
    </xf>
    <xf numFmtId="43" fontId="6" fillId="0" borderId="3" xfId="14" applyFont="1" applyFill="1" applyBorder="1" applyAlignment="1" applyProtection="1"/>
    <xf numFmtId="0" fontId="53" fillId="0" borderId="3" xfId="13" applyFont="1" applyBorder="1" applyAlignment="1" applyProtection="1">
      <alignment horizontal="justify" vertical="top" wrapText="1"/>
    </xf>
    <xf numFmtId="0" fontId="52" fillId="0" borderId="3" xfId="13" applyFont="1" applyBorder="1" applyAlignment="1" applyProtection="1">
      <alignment horizontal="center" vertical="center" wrapText="1"/>
    </xf>
    <xf numFmtId="43" fontId="6" fillId="0" borderId="3" xfId="14" applyFont="1" applyFill="1" applyBorder="1" applyAlignment="1" applyProtection="1">
      <alignment horizontal="center" vertical="center"/>
    </xf>
    <xf numFmtId="0" fontId="32" fillId="0" borderId="3" xfId="13" applyFont="1" applyBorder="1" applyAlignment="1" applyProtection="1">
      <alignment horizontal="center" vertical="center"/>
    </xf>
    <xf numFmtId="43" fontId="31" fillId="0" borderId="3" xfId="14" applyFont="1" applyFill="1" applyBorder="1" applyAlignment="1" applyProtection="1">
      <alignment horizontal="center" vertical="center" wrapText="1"/>
    </xf>
    <xf numFmtId="0" fontId="33" fillId="0" borderId="5" xfId="13" applyFont="1" applyBorder="1" applyAlignment="1" applyProtection="1">
      <alignment horizontal="left" vertical="top" wrapText="1"/>
    </xf>
    <xf numFmtId="0" fontId="32" fillId="0" borderId="4" xfId="13" applyFont="1" applyBorder="1" applyAlignment="1" applyProtection="1">
      <alignment horizontal="center" vertical="center" wrapText="1"/>
    </xf>
    <xf numFmtId="43" fontId="55" fillId="0" borderId="3" xfId="14" applyFont="1" applyBorder="1" applyAlignment="1" applyProtection="1">
      <alignment horizontal="center" vertical="center" wrapText="1"/>
    </xf>
    <xf numFmtId="43" fontId="56" fillId="0" borderId="4" xfId="14" applyFont="1" applyBorder="1" applyAlignment="1" applyProtection="1">
      <alignment horizontal="center" vertical="top" wrapText="1"/>
    </xf>
    <xf numFmtId="0" fontId="6" fillId="0" borderId="4" xfId="0" applyFont="1" applyFill="1" applyBorder="1" applyAlignment="1" applyProtection="1">
      <alignment horizontal="center" vertical="center"/>
    </xf>
    <xf numFmtId="0" fontId="53" fillId="0" borderId="0" xfId="13" applyFont="1" applyBorder="1" applyAlignment="1" applyProtection="1">
      <alignment horizontal="left" vertical="top" wrapText="1"/>
    </xf>
    <xf numFmtId="0" fontId="32" fillId="0" borderId="25" xfId="13" applyFont="1" applyBorder="1" applyAlignment="1" applyProtection="1">
      <alignment horizontal="center" vertical="center" wrapText="1"/>
    </xf>
    <xf numFmtId="43" fontId="56" fillId="0" borderId="3" xfId="14" applyFont="1" applyBorder="1" applyAlignment="1" applyProtection="1">
      <alignment horizontal="center" vertical="center" wrapText="1"/>
    </xf>
    <xf numFmtId="0" fontId="33" fillId="0" borderId="0" xfId="13" applyFont="1" applyBorder="1" applyAlignment="1" applyProtection="1">
      <alignment horizontal="left" vertical="top" wrapText="1"/>
    </xf>
    <xf numFmtId="0" fontId="32" fillId="0" borderId="25" xfId="13" applyFont="1" applyBorder="1" applyAlignment="1" applyProtection="1">
      <alignment horizontal="center" vertical="center"/>
    </xf>
    <xf numFmtId="0" fontId="33" fillId="0" borderId="0" xfId="13" applyFont="1" applyBorder="1" applyProtection="1"/>
    <xf numFmtId="0" fontId="32" fillId="0" borderId="5" xfId="13" applyFont="1" applyBorder="1" applyAlignment="1" applyProtection="1">
      <alignment horizontal="left" vertical="top" wrapText="1"/>
    </xf>
    <xf numFmtId="0" fontId="32" fillId="0" borderId="28" xfId="13" applyFont="1" applyBorder="1" applyAlignment="1" applyProtection="1">
      <alignment horizontal="left" vertical="top" wrapText="1"/>
    </xf>
    <xf numFmtId="0" fontId="32" fillId="0" borderId="27" xfId="13" applyFont="1" applyBorder="1" applyAlignment="1" applyProtection="1">
      <alignment horizontal="center" vertical="center" wrapText="1"/>
    </xf>
    <xf numFmtId="0" fontId="32" fillId="0" borderId="6" xfId="13" applyFont="1" applyBorder="1" applyAlignment="1" applyProtection="1">
      <alignment horizontal="left" vertical="top" wrapText="1"/>
    </xf>
    <xf numFmtId="43" fontId="0" fillId="0" borderId="3" xfId="14" applyFont="1" applyBorder="1" applyAlignment="1" applyProtection="1">
      <alignment horizontal="center" vertical="center" wrapText="1"/>
    </xf>
    <xf numFmtId="0" fontId="52" fillId="0" borderId="3" xfId="13" applyFont="1" applyBorder="1" applyAlignment="1" applyProtection="1">
      <alignment horizontal="center" vertical="center"/>
    </xf>
    <xf numFmtId="0" fontId="33" fillId="0" borderId="6" xfId="13" applyFont="1" applyBorder="1" applyAlignment="1" applyProtection="1">
      <alignment horizontal="left" vertical="top" wrapText="1"/>
    </xf>
    <xf numFmtId="0" fontId="33" fillId="0" borderId="12" xfId="13" applyFont="1" applyBorder="1" applyAlignment="1" applyProtection="1">
      <alignment horizontal="left" vertical="top" wrapText="1"/>
    </xf>
    <xf numFmtId="0" fontId="32" fillId="0" borderId="23" xfId="13" applyFont="1" applyBorder="1" applyAlignment="1" applyProtection="1">
      <alignment horizontal="center" vertical="center" wrapText="1"/>
    </xf>
    <xf numFmtId="0" fontId="32" fillId="0" borderId="5" xfId="13" applyFont="1" applyBorder="1" applyAlignment="1" applyProtection="1">
      <alignment horizontal="center" vertical="center" wrapText="1"/>
    </xf>
    <xf numFmtId="0" fontId="33" fillId="0" borderId="50" xfId="13" applyFont="1" applyBorder="1" applyAlignment="1" applyProtection="1">
      <alignment horizontal="left" vertical="top" wrapText="1"/>
    </xf>
    <xf numFmtId="0" fontId="33" fillId="0" borderId="53" xfId="13" applyFont="1" applyBorder="1" applyAlignment="1" applyProtection="1">
      <alignment horizontal="center" vertical="center" wrapText="1"/>
    </xf>
    <xf numFmtId="43" fontId="33" fillId="0" borderId="3" xfId="14" applyFont="1" applyBorder="1" applyAlignment="1" applyProtection="1">
      <alignment horizontal="center" vertical="center" wrapText="1"/>
    </xf>
    <xf numFmtId="0" fontId="32" fillId="0" borderId="6" xfId="13" applyFont="1" applyBorder="1" applyAlignment="1" applyProtection="1">
      <alignment vertical="top" wrapText="1"/>
    </xf>
    <xf numFmtId="0" fontId="33" fillId="17" borderId="0" xfId="13" applyFont="1" applyFill="1" applyBorder="1" applyAlignment="1" applyProtection="1">
      <alignment horizontal="left" vertical="top" wrapText="1"/>
    </xf>
    <xf numFmtId="0" fontId="52" fillId="17" borderId="25" xfId="13" applyFont="1" applyFill="1" applyBorder="1" applyAlignment="1" applyProtection="1">
      <alignment horizontal="center" vertical="center" wrapText="1"/>
    </xf>
    <xf numFmtId="43" fontId="56" fillId="17" borderId="3" xfId="14" applyFont="1" applyFill="1" applyBorder="1" applyAlignment="1" applyProtection="1">
      <alignment horizontal="center" vertical="center" wrapText="1"/>
    </xf>
    <xf numFmtId="0" fontId="32" fillId="17" borderId="6" xfId="13" applyFont="1" applyFill="1" applyBorder="1" applyAlignment="1" applyProtection="1">
      <alignment horizontal="left" vertical="top" wrapText="1"/>
    </xf>
    <xf numFmtId="0" fontId="52" fillId="17" borderId="4" xfId="13" applyFont="1" applyFill="1" applyBorder="1" applyAlignment="1" applyProtection="1">
      <alignment horizontal="center" vertical="center" wrapText="1"/>
    </xf>
    <xf numFmtId="43" fontId="55" fillId="17" borderId="3" xfId="14" applyFont="1" applyFill="1" applyBorder="1" applyAlignment="1" applyProtection="1">
      <alignment horizontal="center" vertical="center" wrapText="1"/>
    </xf>
    <xf numFmtId="164" fontId="32" fillId="0" borderId="3" xfId="13" applyNumberFormat="1" applyFont="1" applyBorder="1" applyAlignment="1" applyProtection="1">
      <alignment horizontal="center" vertical="center"/>
    </xf>
    <xf numFmtId="0" fontId="52" fillId="17" borderId="6" xfId="13" applyFont="1" applyFill="1" applyBorder="1" applyAlignment="1" applyProtection="1">
      <alignment horizontal="left" vertical="top" wrapText="1"/>
    </xf>
    <xf numFmtId="0" fontId="32" fillId="17" borderId="4" xfId="13" applyFont="1" applyFill="1" applyBorder="1" applyAlignment="1" applyProtection="1">
      <alignment horizontal="center" vertical="center" wrapText="1"/>
    </xf>
    <xf numFmtId="0" fontId="52" fillId="17" borderId="4" xfId="13" applyFont="1" applyFill="1" applyBorder="1" applyAlignment="1" applyProtection="1">
      <alignment horizontal="center" vertical="center"/>
    </xf>
    <xf numFmtId="0" fontId="32" fillId="17" borderId="0" xfId="13" applyFont="1" applyFill="1" applyBorder="1" applyAlignment="1" applyProtection="1">
      <alignment horizontal="left" vertical="top" wrapText="1"/>
    </xf>
    <xf numFmtId="0" fontId="52" fillId="17" borderId="25" xfId="13" applyFont="1" applyFill="1" applyBorder="1" applyAlignment="1" applyProtection="1">
      <alignment horizontal="center" vertical="center"/>
    </xf>
    <xf numFmtId="0" fontId="32" fillId="17" borderId="5" xfId="13" applyFont="1" applyFill="1" applyBorder="1" applyAlignment="1" applyProtection="1">
      <alignment horizontal="left" vertical="top" wrapText="1"/>
    </xf>
    <xf numFmtId="0" fontId="50" fillId="0" borderId="3" xfId="13" applyFont="1" applyBorder="1" applyAlignment="1" applyProtection="1">
      <alignment horizontal="center" vertical="center"/>
    </xf>
    <xf numFmtId="0" fontId="51" fillId="0" borderId="0" xfId="13" applyFont="1" applyBorder="1" applyProtection="1"/>
    <xf numFmtId="0" fontId="52" fillId="0" borderId="6" xfId="13" applyFont="1" applyBorder="1" applyAlignment="1" applyProtection="1">
      <alignment horizontal="left" vertical="top" wrapText="1"/>
    </xf>
    <xf numFmtId="0" fontId="50" fillId="0" borderId="25" xfId="13" applyFont="1" applyBorder="1" applyAlignment="1" applyProtection="1">
      <alignment horizontal="center" vertical="center"/>
    </xf>
    <xf numFmtId="43" fontId="50" fillId="0" borderId="3" xfId="14" applyFont="1" applyBorder="1" applyAlignment="1" applyProtection="1">
      <alignment horizontal="center" vertical="center" wrapText="1"/>
    </xf>
    <xf numFmtId="0" fontId="52" fillId="0" borderId="25" xfId="13" applyFont="1" applyBorder="1" applyAlignment="1" applyProtection="1">
      <alignment horizontal="center" vertical="center" wrapText="1"/>
    </xf>
    <xf numFmtId="0" fontId="32" fillId="0" borderId="3" xfId="13" applyFont="1" applyBorder="1" applyAlignment="1" applyProtection="1">
      <alignment horizontal="center" vertical="center" wrapText="1"/>
    </xf>
    <xf numFmtId="0" fontId="52" fillId="0" borderId="4" xfId="13" applyFont="1" applyBorder="1" applyAlignment="1" applyProtection="1">
      <alignment horizontal="center" vertical="center" wrapText="1"/>
    </xf>
    <xf numFmtId="43" fontId="52" fillId="0" borderId="3" xfId="14" applyFont="1" applyBorder="1" applyAlignment="1" applyProtection="1">
      <alignment horizontal="center" vertical="center" wrapText="1"/>
    </xf>
    <xf numFmtId="0" fontId="35" fillId="14" borderId="31" xfId="1" applyFont="1" applyFill="1" applyBorder="1" applyAlignment="1" applyProtection="1">
      <alignment horizontal="right" vertical="top" wrapText="1"/>
    </xf>
    <xf numFmtId="0" fontId="35" fillId="14" borderId="28" xfId="1" applyFont="1" applyFill="1" applyBorder="1" applyAlignment="1" applyProtection="1">
      <alignment horizontal="right" vertical="top" wrapText="1"/>
    </xf>
    <xf numFmtId="43" fontId="6" fillId="0" borderId="3" xfId="14" applyFont="1" applyFill="1" applyBorder="1" applyAlignment="1" applyProtection="1">
      <alignment horizontal="center" vertical="top"/>
    </xf>
    <xf numFmtId="164" fontId="33" fillId="14" borderId="13" xfId="0" applyNumberFormat="1" applyFont="1" applyFill="1" applyBorder="1" applyAlignment="1" applyProtection="1">
      <alignment horizontal="right" vertical="top"/>
    </xf>
    <xf numFmtId="164" fontId="33" fillId="14" borderId="5" xfId="0" applyNumberFormat="1" applyFont="1" applyFill="1" applyBorder="1" applyAlignment="1" applyProtection="1">
      <alignment horizontal="right" vertical="top"/>
    </xf>
    <xf numFmtId="164" fontId="33" fillId="13" borderId="13" xfId="0" applyNumberFormat="1" applyFont="1" applyFill="1" applyBorder="1" applyAlignment="1" applyProtection="1">
      <alignment horizontal="right" vertical="top"/>
    </xf>
    <xf numFmtId="164" fontId="33" fillId="13" borderId="5" xfId="0" applyNumberFormat="1" applyFont="1" applyFill="1" applyBorder="1" applyAlignment="1" applyProtection="1">
      <alignment horizontal="right" vertical="top"/>
    </xf>
    <xf numFmtId="164" fontId="33" fillId="14" borderId="3" xfId="0" applyNumberFormat="1" applyFont="1" applyFill="1" applyBorder="1" applyAlignment="1" applyProtection="1">
      <alignment horizontal="right" vertical="top"/>
    </xf>
    <xf numFmtId="164" fontId="33" fillId="0" borderId="0" xfId="0" applyNumberFormat="1" applyFont="1" applyFill="1" applyBorder="1" applyAlignment="1" applyProtection="1">
      <alignment horizontal="right" vertical="top"/>
    </xf>
    <xf numFmtId="43" fontId="33" fillId="0" borderId="0" xfId="14" applyFont="1" applyFill="1" applyBorder="1" applyAlignment="1" applyProtection="1">
      <alignment horizontal="right" vertical="top"/>
    </xf>
    <xf numFmtId="43" fontId="6" fillId="0" borderId="0" xfId="14" applyFont="1" applyFill="1" applyBorder="1" applyAlignment="1" applyProtection="1">
      <alignment horizontal="center" vertical="top"/>
    </xf>
    <xf numFmtId="43" fontId="6" fillId="0" borderId="0" xfId="14" applyFont="1" applyFill="1" applyBorder="1" applyAlignment="1" applyProtection="1">
      <alignment horizontal="left" vertical="top"/>
    </xf>
    <xf numFmtId="164" fontId="53" fillId="0" borderId="0" xfId="0" applyNumberFormat="1" applyFont="1" applyFill="1" applyBorder="1" applyAlignment="1" applyProtection="1">
      <alignment horizontal="left" vertical="top"/>
    </xf>
    <xf numFmtId="164" fontId="33" fillId="0" borderId="0" xfId="0" applyNumberFormat="1" applyFont="1" applyFill="1" applyBorder="1" applyAlignment="1" applyProtection="1">
      <alignment horizontal="left" vertical="top" wrapText="1"/>
    </xf>
    <xf numFmtId="0" fontId="5" fillId="0" borderId="0" xfId="2" applyFont="1" applyFill="1" applyBorder="1" applyAlignment="1" applyProtection="1">
      <alignment horizontal="left" vertical="top" wrapText="1"/>
    </xf>
    <xf numFmtId="0" fontId="3" fillId="0" borderId="0" xfId="2" applyFont="1" applyFill="1" applyBorder="1" applyAlignment="1" applyProtection="1">
      <alignment horizontal="left" vertical="center" wrapText="1"/>
    </xf>
    <xf numFmtId="43" fontId="3" fillId="0" borderId="0" xfId="14" applyFont="1" applyFill="1" applyBorder="1" applyAlignment="1" applyProtection="1">
      <alignment horizontal="left" vertical="center" wrapText="1"/>
    </xf>
    <xf numFmtId="0" fontId="2" fillId="0" borderId="9"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5" fillId="0" borderId="9"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2" fillId="3" borderId="1" xfId="0" applyFont="1" applyFill="1" applyBorder="1" applyAlignment="1" applyProtection="1">
      <alignment horizontal="center" vertical="center" wrapText="1"/>
    </xf>
    <xf numFmtId="43" fontId="2" fillId="3" borderId="1" xfId="14" applyFont="1" applyFill="1" applyBorder="1" applyAlignment="1" applyProtection="1">
      <alignment horizontal="center" vertical="center" wrapText="1"/>
    </xf>
    <xf numFmtId="1" fontId="8" fillId="3" borderId="1" xfId="0" applyNumberFormat="1" applyFont="1" applyFill="1" applyBorder="1" applyAlignment="1" applyProtection="1">
      <alignment horizontal="center" vertical="top" shrinkToFit="1"/>
    </xf>
    <xf numFmtId="43" fontId="8" fillId="3" borderId="1" xfId="14" applyFont="1" applyFill="1" applyBorder="1" applyAlignment="1" applyProtection="1">
      <alignment horizontal="center" vertical="top" shrinkToFit="1"/>
    </xf>
    <xf numFmtId="43" fontId="2" fillId="3" borderId="1" xfId="14" applyFont="1" applyFill="1" applyBorder="1" applyAlignment="1" applyProtection="1">
      <alignment horizontal="left" vertical="top" wrapText="1" indent="3"/>
    </xf>
    <xf numFmtId="0" fontId="2" fillId="4" borderId="9" xfId="0" applyFont="1" applyFill="1" applyBorder="1" applyAlignment="1" applyProtection="1">
      <alignment horizontal="center" vertical="center" wrapText="1"/>
    </xf>
    <xf numFmtId="0" fontId="2" fillId="4" borderId="3" xfId="0" applyFont="1" applyFill="1" applyBorder="1" applyAlignment="1" applyProtection="1">
      <alignment horizontal="center" vertical="top" wrapText="1"/>
    </xf>
    <xf numFmtId="43" fontId="8" fillId="0" borderId="3" xfId="14" applyFont="1" applyFill="1" applyBorder="1" applyAlignment="1" applyProtection="1">
      <alignment horizontal="center" vertical="top" wrapText="1"/>
    </xf>
    <xf numFmtId="43" fontId="3" fillId="0" borderId="3" xfId="14" applyFont="1" applyFill="1" applyBorder="1" applyAlignment="1" applyProtection="1">
      <alignment horizontal="center" vertical="top" wrapText="1"/>
    </xf>
    <xf numFmtId="0" fontId="0" fillId="0" borderId="0" xfId="0" applyProtection="1"/>
    <xf numFmtId="43" fontId="3" fillId="17" borderId="3" xfId="14" applyFont="1" applyFill="1" applyBorder="1" applyAlignment="1" applyProtection="1">
      <alignment horizontal="center" vertical="top" wrapText="1"/>
    </xf>
    <xf numFmtId="43" fontId="6" fillId="0" borderId="3" xfId="14" applyFont="1" applyFill="1" applyBorder="1" applyAlignment="1" applyProtection="1">
      <alignment horizontal="left" vertical="top" wrapText="1"/>
    </xf>
    <xf numFmtId="43" fontId="0" fillId="0" borderId="0" xfId="14" applyFont="1" applyProtection="1"/>
    <xf numFmtId="43" fontId="6" fillId="17" borderId="3" xfId="14" applyFont="1" applyFill="1" applyBorder="1" applyAlignment="1" applyProtection="1">
      <alignment horizontal="left" vertical="top" wrapText="1"/>
    </xf>
    <xf numFmtId="0" fontId="0" fillId="0" borderId="0" xfId="0" applyAlignment="1" applyProtection="1">
      <alignment horizontal="center"/>
    </xf>
    <xf numFmtId="0" fontId="44" fillId="0" borderId="0" xfId="0" applyFont="1" applyAlignment="1" applyProtection="1">
      <alignment horizontal="left"/>
    </xf>
    <xf numFmtId="0" fontId="34" fillId="14" borderId="13" xfId="1" applyFont="1" applyFill="1" applyBorder="1" applyAlignment="1" applyProtection="1">
      <alignment horizontal="center" vertical="center" wrapText="1"/>
    </xf>
    <xf numFmtId="0" fontId="34" fillId="14" borderId="5" xfId="1" applyFont="1" applyFill="1" applyBorder="1" applyAlignment="1" applyProtection="1">
      <alignment horizontal="center" vertical="center" wrapText="1"/>
    </xf>
    <xf numFmtId="0" fontId="34" fillId="14" borderId="6" xfId="1" applyFont="1" applyFill="1" applyBorder="1" applyAlignment="1" applyProtection="1">
      <alignment horizontal="center" vertical="center" wrapText="1"/>
    </xf>
    <xf numFmtId="0" fontId="2" fillId="4" borderId="20" xfId="0" applyFont="1" applyFill="1" applyBorder="1" applyAlignment="1" applyProtection="1">
      <alignment horizontal="center" vertical="top" wrapText="1"/>
    </xf>
    <xf numFmtId="164" fontId="52" fillId="0" borderId="3" xfId="0" applyNumberFormat="1" applyFont="1" applyBorder="1" applyAlignment="1" applyProtection="1">
      <alignment horizontal="left" vertical="top"/>
    </xf>
    <xf numFmtId="0" fontId="33" fillId="0" borderId="3" xfId="0" applyFont="1" applyBorder="1" applyAlignment="1" applyProtection="1">
      <alignment horizontal="left" vertical="top" wrapText="1"/>
    </xf>
    <xf numFmtId="0" fontId="52" fillId="0" borderId="3" xfId="0" applyFont="1" applyBorder="1" applyAlignment="1" applyProtection="1">
      <alignment horizontal="right" vertical="top" wrapText="1"/>
    </xf>
    <xf numFmtId="0" fontId="6" fillId="0" borderId="3" xfId="0" applyFont="1" applyFill="1" applyBorder="1" applyAlignment="1" applyProtection="1"/>
    <xf numFmtId="0" fontId="52" fillId="0" borderId="3" xfId="0" applyFont="1" applyBorder="1" applyAlignment="1" applyProtection="1">
      <alignment horizontal="left" vertical="top" wrapText="1"/>
    </xf>
    <xf numFmtId="0" fontId="53" fillId="0" borderId="3" xfId="0" applyFont="1" applyBorder="1" applyAlignment="1" applyProtection="1">
      <alignment horizontal="justify" vertical="top" wrapText="1"/>
    </xf>
    <xf numFmtId="0" fontId="32" fillId="0" borderId="3" xfId="0" applyFont="1" applyBorder="1" applyProtection="1"/>
    <xf numFmtId="0" fontId="31" fillId="0" borderId="3" xfId="0" applyFont="1" applyBorder="1" applyAlignment="1" applyProtection="1">
      <alignment horizontal="center" vertical="center" wrapText="1"/>
    </xf>
    <xf numFmtId="0" fontId="32" fillId="0" borderId="3" xfId="0" applyFont="1" applyBorder="1" applyAlignment="1" applyProtection="1">
      <alignment horizontal="right" vertical="top" wrapText="1"/>
    </xf>
    <xf numFmtId="43" fontId="55" fillId="0" borderId="3" xfId="14" applyFont="1" applyBorder="1" applyAlignment="1" applyProtection="1">
      <alignment vertical="top"/>
    </xf>
    <xf numFmtId="43" fontId="56" fillId="0" borderId="3" xfId="14" applyFont="1" applyBorder="1" applyAlignment="1" applyProtection="1">
      <alignment vertical="top"/>
    </xf>
    <xf numFmtId="0" fontId="53" fillId="0" borderId="3" xfId="0" applyFont="1" applyBorder="1" applyAlignment="1" applyProtection="1">
      <alignment horizontal="left" vertical="top" wrapText="1"/>
    </xf>
    <xf numFmtId="43" fontId="56" fillId="0" borderId="3" xfId="14" applyFont="1" applyBorder="1" applyAlignment="1" applyProtection="1"/>
    <xf numFmtId="43" fontId="56" fillId="0" borderId="3" xfId="14" applyFont="1" applyFill="1" applyBorder="1" applyAlignment="1" applyProtection="1"/>
    <xf numFmtId="43" fontId="55" fillId="0" borderId="3" xfId="14" applyFont="1" applyBorder="1" applyAlignment="1" applyProtection="1"/>
    <xf numFmtId="0" fontId="33" fillId="0" borderId="3" xfId="0" applyFont="1" applyBorder="1" applyProtection="1"/>
    <xf numFmtId="0" fontId="32" fillId="0" borderId="3" xfId="0" applyFont="1" applyBorder="1" applyAlignment="1" applyProtection="1">
      <alignment horizontal="left" vertical="top" wrapText="1"/>
    </xf>
    <xf numFmtId="43" fontId="56" fillId="0" borderId="3" xfId="14" applyFont="1" applyFill="1" applyBorder="1" applyAlignment="1" applyProtection="1">
      <alignment vertical="top"/>
    </xf>
    <xf numFmtId="43" fontId="56" fillId="17" borderId="3" xfId="14" applyFont="1" applyFill="1" applyBorder="1" applyAlignment="1" applyProtection="1">
      <alignment vertical="top"/>
    </xf>
    <xf numFmtId="43" fontId="0" fillId="0" borderId="3" xfId="14" applyFont="1" applyBorder="1" applyAlignment="1" applyProtection="1">
      <alignment vertical="top"/>
    </xf>
    <xf numFmtId="43" fontId="0" fillId="0" borderId="3" xfId="14" applyFont="1" applyFill="1" applyBorder="1" applyAlignment="1" applyProtection="1">
      <alignment vertical="top"/>
    </xf>
    <xf numFmtId="0" fontId="52" fillId="0" borderId="3" xfId="0" applyFont="1" applyBorder="1" applyAlignment="1" applyProtection="1">
      <alignment horizontal="left"/>
    </xf>
    <xf numFmtId="0" fontId="33" fillId="0" borderId="3" xfId="0" applyFont="1" applyBorder="1" applyAlignment="1" applyProtection="1">
      <alignment horizontal="right" vertical="top" wrapText="1"/>
    </xf>
    <xf numFmtId="43" fontId="33" fillId="0" borderId="3" xfId="14" applyFont="1" applyBorder="1" applyAlignment="1" applyProtection="1">
      <alignment vertical="top"/>
    </xf>
    <xf numFmtId="43" fontId="56" fillId="0" borderId="3" xfId="14" applyFont="1" applyBorder="1" applyAlignment="1" applyProtection="1">
      <alignment horizontal="right" vertical="top"/>
    </xf>
    <xf numFmtId="43" fontId="56" fillId="0" borderId="3" xfId="14" applyFont="1" applyFill="1" applyBorder="1" applyAlignment="1" applyProtection="1">
      <alignment horizontal="right" vertical="top"/>
    </xf>
    <xf numFmtId="0" fontId="32" fillId="0" borderId="3" xfId="0" applyFont="1" applyFill="1" applyBorder="1" applyAlignment="1" applyProtection="1">
      <alignment horizontal="left" vertical="top" wrapText="1"/>
    </xf>
    <xf numFmtId="0" fontId="52" fillId="0" borderId="3" xfId="0" applyFont="1" applyFill="1" applyBorder="1" applyAlignment="1" applyProtection="1">
      <alignment horizontal="right" vertical="top" wrapText="1"/>
    </xf>
    <xf numFmtId="43" fontId="55" fillId="0" borderId="3" xfId="14" applyFont="1" applyFill="1" applyBorder="1" applyAlignment="1" applyProtection="1">
      <alignment vertical="top"/>
    </xf>
    <xf numFmtId="164" fontId="32" fillId="0" borderId="3" xfId="0" applyNumberFormat="1" applyFont="1" applyBorder="1" applyAlignment="1" applyProtection="1">
      <alignment horizontal="left" vertical="top"/>
    </xf>
    <xf numFmtId="0" fontId="52" fillId="0" borderId="3" xfId="0" applyFont="1" applyFill="1" applyBorder="1" applyAlignment="1" applyProtection="1">
      <alignment horizontal="left" vertical="top" wrapText="1"/>
    </xf>
    <xf numFmtId="164" fontId="52" fillId="0" borderId="3" xfId="0" applyNumberFormat="1" applyFont="1" applyBorder="1" applyAlignment="1" applyProtection="1">
      <alignment horizontal="right" vertical="top"/>
    </xf>
    <xf numFmtId="164" fontId="32" fillId="0" borderId="3" xfId="0" applyNumberFormat="1" applyFont="1" applyBorder="1" applyAlignment="1" applyProtection="1">
      <alignment horizontal="right" vertical="top"/>
    </xf>
    <xf numFmtId="0" fontId="52" fillId="0" borderId="3" xfId="0" applyFont="1" applyFill="1" applyBorder="1" applyAlignment="1" applyProtection="1">
      <alignment horizontal="right" vertical="top"/>
    </xf>
    <xf numFmtId="0" fontId="50" fillId="0" borderId="3" xfId="0" applyFont="1" applyBorder="1" applyAlignment="1" applyProtection="1">
      <alignment horizontal="left"/>
    </xf>
    <xf numFmtId="0" fontId="51" fillId="0" borderId="3" xfId="0" applyFont="1" applyBorder="1" applyProtection="1"/>
    <xf numFmtId="0" fontId="50" fillId="0" borderId="3" xfId="0" applyFont="1" applyBorder="1" applyAlignment="1" applyProtection="1">
      <alignment horizontal="center"/>
    </xf>
    <xf numFmtId="43" fontId="0" fillId="0" borderId="3" xfId="14" applyFont="1" applyBorder="1" applyAlignment="1" applyProtection="1"/>
    <xf numFmtId="43" fontId="0" fillId="0" borderId="3" xfId="14" applyFont="1" applyFill="1" applyBorder="1" applyAlignment="1" applyProtection="1"/>
    <xf numFmtId="0" fontId="50" fillId="0" borderId="3" xfId="0" applyFont="1" applyBorder="1" applyAlignment="1" applyProtection="1">
      <alignment horizontal="center" vertical="center"/>
    </xf>
    <xf numFmtId="0" fontId="32" fillId="0" borderId="20" xfId="0" applyFont="1" applyBorder="1" applyAlignment="1" applyProtection="1">
      <alignment horizontal="left" vertical="top" wrapText="1"/>
    </xf>
    <xf numFmtId="0" fontId="32" fillId="0" borderId="3" xfId="0" applyFont="1" applyBorder="1" applyAlignment="1" applyProtection="1">
      <alignment horizontal="center" vertical="center"/>
    </xf>
    <xf numFmtId="43" fontId="0" fillId="0" borderId="20" xfId="14" applyFont="1" applyBorder="1" applyAlignment="1" applyProtection="1">
      <alignment horizontal="center"/>
    </xf>
    <xf numFmtId="43" fontId="0" fillId="0" borderId="20" xfId="14" applyFont="1" applyFill="1" applyBorder="1" applyAlignment="1" applyProtection="1">
      <alignment horizontal="center"/>
    </xf>
    <xf numFmtId="43" fontId="56" fillId="0" borderId="20" xfId="14" applyFont="1" applyBorder="1" applyAlignment="1" applyProtection="1">
      <alignment horizontal="center" vertical="top"/>
    </xf>
    <xf numFmtId="0" fontId="32" fillId="0" borderId="22" xfId="0" applyFont="1" applyBorder="1" applyAlignment="1" applyProtection="1">
      <alignment horizontal="left" vertical="top" wrapText="1"/>
    </xf>
    <xf numFmtId="43" fontId="0" fillId="0" borderId="22" xfId="14" applyFont="1" applyBorder="1" applyAlignment="1" applyProtection="1">
      <alignment horizontal="center"/>
    </xf>
    <xf numFmtId="43" fontId="0" fillId="0" borderId="22" xfId="14" applyFont="1" applyFill="1" applyBorder="1" applyAlignment="1" applyProtection="1">
      <alignment horizontal="center"/>
    </xf>
    <xf numFmtId="43" fontId="56" fillId="0" borderId="22" xfId="14" applyFont="1" applyBorder="1" applyAlignment="1" applyProtection="1">
      <alignment horizontal="center" vertical="top"/>
    </xf>
    <xf numFmtId="0" fontId="32" fillId="0" borderId="21" xfId="0" applyFont="1" applyBorder="1" applyAlignment="1" applyProtection="1">
      <alignment horizontal="left" vertical="top" wrapText="1"/>
    </xf>
    <xf numFmtId="43" fontId="0" fillId="0" borderId="21" xfId="14" applyFont="1" applyBorder="1" applyAlignment="1" applyProtection="1">
      <alignment horizontal="center"/>
    </xf>
    <xf numFmtId="43" fontId="0" fillId="0" borderId="21" xfId="14" applyFont="1" applyFill="1" applyBorder="1" applyAlignment="1" applyProtection="1">
      <alignment horizontal="center"/>
    </xf>
    <xf numFmtId="43" fontId="56" fillId="0" borderId="21" xfId="14" applyFont="1" applyBorder="1" applyAlignment="1" applyProtection="1">
      <alignment horizontal="center" vertical="top"/>
    </xf>
    <xf numFmtId="0" fontId="32" fillId="0" borderId="3" xfId="0" applyFont="1" applyBorder="1" applyAlignment="1" applyProtection="1">
      <alignment horizontal="center"/>
    </xf>
    <xf numFmtId="43" fontId="50" fillId="0" borderId="3" xfId="14" applyFont="1" applyBorder="1" applyAlignment="1" applyProtection="1"/>
    <xf numFmtId="43" fontId="0" fillId="17" borderId="3" xfId="14" applyFont="1" applyFill="1" applyBorder="1" applyAlignment="1" applyProtection="1"/>
    <xf numFmtId="43" fontId="52" fillId="0" borderId="3" xfId="14" applyFont="1" applyBorder="1" applyAlignment="1" applyProtection="1">
      <alignment vertical="top"/>
    </xf>
    <xf numFmtId="43" fontId="0" fillId="17" borderId="3" xfId="14" applyFont="1" applyFill="1" applyBorder="1" applyAlignment="1" applyProtection="1">
      <alignment vertical="top"/>
    </xf>
    <xf numFmtId="43" fontId="0" fillId="0" borderId="3" xfId="14" applyFont="1" applyBorder="1" applyAlignment="1" applyProtection="1">
      <alignment horizontal="right" vertical="top"/>
    </xf>
    <xf numFmtId="43" fontId="0" fillId="0" borderId="3" xfId="14" applyFont="1" applyFill="1" applyBorder="1" applyAlignment="1" applyProtection="1">
      <alignment horizontal="right" vertical="top"/>
    </xf>
    <xf numFmtId="0" fontId="32" fillId="0" borderId="3" xfId="0" applyFont="1" applyBorder="1" applyAlignment="1" applyProtection="1">
      <alignment horizontal="right" vertical="center" wrapText="1"/>
    </xf>
    <xf numFmtId="43" fontId="0" fillId="0" borderId="3" xfId="14" applyFont="1" applyBorder="1" applyAlignment="1" applyProtection="1">
      <alignment vertical="center"/>
    </xf>
    <xf numFmtId="0" fontId="34" fillId="14" borderId="31" xfId="1" applyFont="1" applyFill="1" applyBorder="1" applyAlignment="1" applyProtection="1">
      <alignment horizontal="center" vertical="center" wrapText="1"/>
    </xf>
    <xf numFmtId="0" fontId="34" fillId="14" borderId="28" xfId="1" applyFont="1" applyFill="1" applyBorder="1" applyAlignment="1" applyProtection="1">
      <alignment horizontal="center" vertical="center" wrapText="1"/>
    </xf>
    <xf numFmtId="0" fontId="34" fillId="14" borderId="29" xfId="1" applyFont="1" applyFill="1" applyBorder="1" applyAlignment="1" applyProtection="1">
      <alignment horizontal="center" vertical="center" wrapText="1"/>
    </xf>
    <xf numFmtId="1" fontId="34" fillId="3" borderId="14" xfId="0" applyNumberFormat="1" applyFont="1" applyFill="1" applyBorder="1" applyAlignment="1" applyProtection="1">
      <alignment horizontal="center" vertical="top" shrinkToFit="1"/>
    </xf>
    <xf numFmtId="1" fontId="34" fillId="3" borderId="15" xfId="0" applyNumberFormat="1" applyFont="1" applyFill="1" applyBorder="1" applyAlignment="1" applyProtection="1">
      <alignment horizontal="center" vertical="top" shrinkToFit="1"/>
    </xf>
    <xf numFmtId="43" fontId="3" fillId="3" borderId="1" xfId="14" applyFont="1" applyFill="1" applyBorder="1" applyAlignment="1" applyProtection="1">
      <alignment horizontal="center" vertical="top" shrinkToFit="1"/>
    </xf>
    <xf numFmtId="43" fontId="5" fillId="3" borderId="63" xfId="14" applyFont="1" applyFill="1" applyBorder="1" applyAlignment="1" applyProtection="1">
      <alignment horizontal="center" vertical="top" wrapText="1"/>
    </xf>
    <xf numFmtId="0" fontId="5" fillId="0" borderId="1" xfId="2" applyFont="1" applyFill="1" applyBorder="1" applyAlignment="1" applyProtection="1">
      <alignment horizontal="left" vertical="top" wrapText="1"/>
    </xf>
    <xf numFmtId="0" fontId="3" fillId="0" borderId="1" xfId="2" applyFont="1" applyFill="1" applyBorder="1" applyAlignment="1" applyProtection="1">
      <alignment horizontal="left" vertical="center" wrapText="1"/>
    </xf>
    <xf numFmtId="43" fontId="5" fillId="0" borderId="1" xfId="14" applyFont="1" applyFill="1" applyBorder="1" applyAlignment="1" applyProtection="1">
      <alignment horizontal="left" vertical="top" wrapText="1"/>
    </xf>
    <xf numFmtId="43" fontId="3" fillId="0" borderId="1" xfId="14" applyFont="1" applyFill="1" applyBorder="1" applyAlignment="1" applyProtection="1">
      <alignment horizontal="left" vertical="center" wrapText="1"/>
    </xf>
    <xf numFmtId="0" fontId="5" fillId="0" borderId="3" xfId="0" applyFont="1" applyFill="1" applyBorder="1" applyAlignment="1" applyProtection="1">
      <alignment horizontal="center" vertical="top" wrapText="1"/>
      <protection locked="0"/>
    </xf>
    <xf numFmtId="43" fontId="0" fillId="18" borderId="3" xfId="14" applyFont="1" applyFill="1" applyBorder="1" applyAlignment="1" applyProtection="1">
      <alignment vertical="center"/>
      <protection locked="0"/>
    </xf>
    <xf numFmtId="0" fontId="63" fillId="18" borderId="3" xfId="0" applyFont="1" applyFill="1" applyBorder="1" applyAlignment="1" applyProtection="1">
      <alignment horizontal="center" vertical="center"/>
      <protection locked="0"/>
    </xf>
    <xf numFmtId="0" fontId="62" fillId="18" borderId="3" xfId="0" applyFont="1" applyFill="1" applyBorder="1" applyAlignment="1" applyProtection="1">
      <alignment horizontal="center" vertical="top" wrapText="1"/>
      <protection locked="0"/>
    </xf>
  </cellXfs>
  <cellStyles count="17">
    <cellStyle name="Comma" xfId="14" builtinId="3"/>
    <cellStyle name="Excel Built-in Normal" xfId="5"/>
    <cellStyle name="Heading" xfId="6"/>
    <cellStyle name="Heading1" xfId="7"/>
    <cellStyle name="Hyperlink" xfId="3" builtinId="8"/>
    <cellStyle name="Normal" xfId="0" builtinId="0"/>
    <cellStyle name="Normal 2" xfId="1"/>
    <cellStyle name="Normal 2 2" xfId="8"/>
    <cellStyle name="Normal 2 4" xfId="15"/>
    <cellStyle name="Normal 3" xfId="2"/>
    <cellStyle name="Normal 3 2" xfId="9"/>
    <cellStyle name="Normal 3 3" xfId="16"/>
    <cellStyle name="Normal 4" xfId="4"/>
    <cellStyle name="Normal 5" xfId="13"/>
    <cellStyle name="Normal_Sheet1" xfId="10"/>
    <cellStyle name="Result" xfId="11"/>
    <cellStyle name="Result2" xfId="12"/>
  </cellStyles>
  <dxfs count="0"/>
  <tableStyles count="0" defaultTableStyle="TableStyleMedium2" defaultPivotStyle="PivotStyleMedium9"/>
  <colors>
    <mruColors>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Name of Bidder'!A1"/></Relationships>
</file>

<file path=xl/drawings/_rels/drawing2.xml.rels><?xml version="1.0" encoding="UTF-8" standalone="yes"?>
<Relationships xmlns="http://schemas.openxmlformats.org/package/2006/relationships"><Relationship Id="rId1" Type="http://schemas.openxmlformats.org/officeDocument/2006/relationships/hyperlink" Target="#'Schedule-1'!A1"/></Relationships>
</file>

<file path=xl/drawings/_rels/drawing3.xml.rels><?xml version="1.0" encoding="UTF-8" standalone="yes"?>
<Relationships xmlns="http://schemas.openxmlformats.org/package/2006/relationships"><Relationship Id="rId1" Type="http://schemas.openxmlformats.org/officeDocument/2006/relationships/hyperlink" Target="#'Schedule-2'!A1"/></Relationships>
</file>

<file path=xl/drawings/_rels/drawing4.xml.rels><?xml version="1.0" encoding="UTF-8" standalone="yes"?>
<Relationships xmlns="http://schemas.openxmlformats.org/package/2006/relationships"><Relationship Id="rId1" Type="http://schemas.openxmlformats.org/officeDocument/2006/relationships/hyperlink" Target="#'Schedule-3'!A1"/></Relationships>
</file>

<file path=xl/drawings/_rels/drawing5.xml.rels><?xml version="1.0" encoding="UTF-8" standalone="yes"?>
<Relationships xmlns="http://schemas.openxmlformats.org/package/2006/relationships"><Relationship Id="rId1" Type="http://schemas.openxmlformats.org/officeDocument/2006/relationships/hyperlink" Target="#'Schedule-4'!A1"/></Relationships>
</file>

<file path=xl/drawings/_rels/drawing6.xml.rels><?xml version="1.0" encoding="UTF-8" standalone="yes"?>
<Relationships xmlns="http://schemas.openxmlformats.org/package/2006/relationships"><Relationship Id="rId1" Type="http://schemas.openxmlformats.org/officeDocument/2006/relationships/hyperlink" Target="#'Schedule-4'!A1"/></Relationships>
</file>

<file path=xl/drawings/_rels/drawing7.xml.rels><?xml version="1.0" encoding="UTF-8" standalone="yes"?>
<Relationships xmlns="http://schemas.openxmlformats.org/package/2006/relationships"><Relationship Id="rId1" Type="http://schemas.openxmlformats.org/officeDocument/2006/relationships/hyperlink" Target="#'Schedule-5'!A1"/></Relationships>
</file>

<file path=xl/drawings/_rels/drawing8.xml.rels><?xml version="1.0" encoding="UTF-8" standalone="yes"?>
<Relationships xmlns="http://schemas.openxmlformats.org/package/2006/relationships"><Relationship Id="rId1" Type="http://schemas.openxmlformats.org/officeDocument/2006/relationships/hyperlink" Target="#'Schedule-7'!A1"/></Relationships>
</file>

<file path=xl/drawings/_rels/drawing9.xml.rels><?xml version="1.0" encoding="UTF-8" standalone="yes"?>
<Relationships xmlns="http://schemas.openxmlformats.org/package/2006/relationships"><Relationship Id="rId1" Type="http://schemas.openxmlformats.org/officeDocument/2006/relationships/hyperlink" Target="#Discount!A1"/></Relationships>
</file>

<file path=xl/drawings/drawing1.xml><?xml version="1.0" encoding="utf-8"?>
<xdr:wsDr xmlns:xdr="http://schemas.openxmlformats.org/drawingml/2006/spreadsheetDrawing" xmlns:a="http://schemas.openxmlformats.org/drawingml/2006/main">
  <xdr:twoCellAnchor>
    <xdr:from>
      <xdr:col>3</xdr:col>
      <xdr:colOff>171450</xdr:colOff>
      <xdr:row>0</xdr:row>
      <xdr:rowOff>276225</xdr:rowOff>
    </xdr:from>
    <xdr:to>
      <xdr:col>5</xdr:col>
      <xdr:colOff>581025</xdr:colOff>
      <xdr:row>1</xdr:row>
      <xdr:rowOff>142875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24475" y="276225"/>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Proceed</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0</xdr:row>
      <xdr:rowOff>104775</xdr:rowOff>
    </xdr:from>
    <xdr:to>
      <xdr:col>4</xdr:col>
      <xdr:colOff>552450</xdr:colOff>
      <xdr:row>0</xdr:row>
      <xdr:rowOff>800100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5562600" y="104775"/>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baseline="0">
              <a:ln w="0"/>
              <a:solidFill>
                <a:schemeClr val="tx1"/>
              </a:solidFill>
              <a:effectLst>
                <a:outerShdw blurRad="38100" dist="19050" dir="2700000" algn="tl" rotWithShape="0">
                  <a:schemeClr val="dk1">
                    <a:alpha val="40000"/>
                  </a:schemeClr>
                </a:outerShdw>
              </a:effectLst>
            </a:rPr>
            <a:t>Click for Sch. 1</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409575</xdr:colOff>
      <xdr:row>3</xdr:row>
      <xdr:rowOff>47625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0763250" y="19050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2</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2</xdr:row>
      <xdr:rowOff>0</xdr:rowOff>
    </xdr:from>
    <xdr:to>
      <xdr:col>9</xdr:col>
      <xdr:colOff>409575</xdr:colOff>
      <xdr:row>3</xdr:row>
      <xdr:rowOff>47625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124700" y="36195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3</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409575</xdr:colOff>
      <xdr:row>3</xdr:row>
      <xdr:rowOff>161925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877175" y="371475"/>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4</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409575</xdr:colOff>
      <xdr:row>3</xdr:row>
      <xdr:rowOff>161925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496300" y="371475"/>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4</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409575</xdr:colOff>
      <xdr:row>3</xdr:row>
      <xdr:rowOff>171450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239000" y="38100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5</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4571</xdr:colOff>
      <xdr:row>20</xdr:row>
      <xdr:rowOff>161543</xdr:rowOff>
    </xdr:from>
    <xdr:ext cx="7141209" cy="0"/>
    <xdr:sp macro="" textlink="">
      <xdr:nvSpPr>
        <xdr:cNvPr id="2" name="Shape 2">
          <a:extLst>
            <a:ext uri="{FF2B5EF4-FFF2-40B4-BE49-F238E27FC236}">
              <a16:creationId xmlns:a16="http://schemas.microsoft.com/office/drawing/2014/main" id="{00000000-0008-0000-0900-000002000000}"/>
            </a:ext>
          </a:extLst>
        </xdr:cNvPr>
        <xdr:cNvSpPr/>
      </xdr:nvSpPr>
      <xdr:spPr>
        <a:xfrm>
          <a:off x="4571" y="4142993"/>
          <a:ext cx="7141209" cy="0"/>
        </a:xfrm>
        <a:custGeom>
          <a:avLst/>
          <a:gdLst/>
          <a:ahLst/>
          <a:cxnLst/>
          <a:rect l="0" t="0" r="0" b="0"/>
          <a:pathLst>
            <a:path w="7141209">
              <a:moveTo>
                <a:pt x="0" y="0"/>
              </a:moveTo>
              <a:lnTo>
                <a:pt x="7141209" y="0"/>
              </a:lnTo>
            </a:path>
          </a:pathLst>
        </a:custGeom>
        <a:ln w="9143">
          <a:solidFill>
            <a:srgbClr val="000000"/>
          </a:solidFill>
        </a:ln>
      </xdr:spPr>
    </xdr:sp>
    <xdr:clientData/>
  </xdr:oneCellAnchor>
  <xdr:twoCellAnchor>
    <xdr:from>
      <xdr:col>5</xdr:col>
      <xdr:colOff>0</xdr:colOff>
      <xdr:row>2</xdr:row>
      <xdr:rowOff>0</xdr:rowOff>
    </xdr:from>
    <xdr:to>
      <xdr:col>7</xdr:col>
      <xdr:colOff>409575</xdr:colOff>
      <xdr:row>4</xdr:row>
      <xdr:rowOff>47625</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7877175" y="38100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7</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409575</xdr:colOff>
      <xdr:row>3</xdr:row>
      <xdr:rowOff>504825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5316200" y="38100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Discount</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
  <sheetViews>
    <sheetView view="pageBreakPreview" zoomScale="60" zoomScaleNormal="100" workbookViewId="0">
      <selection activeCell="B10" sqref="B10:D10"/>
    </sheetView>
  </sheetViews>
  <sheetFormatPr defaultRowHeight="15" x14ac:dyDescent="0.25"/>
  <cols>
    <col min="2" max="2" width="7.140625" customWidth="1"/>
    <col min="3" max="3" width="36.42578125" customWidth="1"/>
    <col min="4" max="4" width="43.140625" customWidth="1"/>
  </cols>
  <sheetData>
    <row r="1" spans="1:5" ht="19.5" thickBot="1" x14ac:dyDescent="0.35">
      <c r="A1" s="340" t="s">
        <v>473</v>
      </c>
      <c r="B1" s="341"/>
      <c r="C1" s="341"/>
      <c r="D1" s="341"/>
      <c r="E1" s="342"/>
    </row>
    <row r="2" spans="1:5" ht="30.75" customHeight="1" x14ac:dyDescent="0.25">
      <c r="A2" s="346"/>
      <c r="B2" s="352" t="s">
        <v>800</v>
      </c>
      <c r="C2" s="352"/>
      <c r="D2" s="352"/>
      <c r="E2" s="346"/>
    </row>
    <row r="3" spans="1:5" ht="95.25" customHeight="1" x14ac:dyDescent="0.25">
      <c r="A3" s="346"/>
      <c r="B3" s="353" t="s">
        <v>775</v>
      </c>
      <c r="C3" s="354"/>
      <c r="D3" s="354"/>
      <c r="E3" s="346"/>
    </row>
    <row r="4" spans="1:5" ht="24" customHeight="1" x14ac:dyDescent="0.25">
      <c r="A4" s="346"/>
      <c r="B4" s="355"/>
      <c r="C4" s="355"/>
      <c r="D4" s="355"/>
      <c r="E4" s="346"/>
    </row>
    <row r="5" spans="1:5" ht="54.75" customHeight="1" x14ac:dyDescent="0.25">
      <c r="A5" s="347"/>
      <c r="B5" s="48">
        <v>1</v>
      </c>
      <c r="C5" s="356" t="s">
        <v>754</v>
      </c>
      <c r="D5" s="357"/>
      <c r="E5" s="349"/>
    </row>
    <row r="6" spans="1:5" ht="35.25" customHeight="1" x14ac:dyDescent="0.25">
      <c r="A6" s="347"/>
      <c r="B6" s="48">
        <v>2</v>
      </c>
      <c r="C6" s="357" t="s">
        <v>128</v>
      </c>
      <c r="D6" s="357"/>
      <c r="E6" s="349"/>
    </row>
    <row r="7" spans="1:5" ht="32.25" customHeight="1" x14ac:dyDescent="0.25">
      <c r="A7" s="347"/>
      <c r="B7" s="48">
        <v>3</v>
      </c>
      <c r="C7" s="356" t="s">
        <v>129</v>
      </c>
      <c r="D7" s="358"/>
      <c r="E7" s="349"/>
    </row>
    <row r="8" spans="1:5" x14ac:dyDescent="0.25">
      <c r="A8" s="346"/>
      <c r="B8" s="343"/>
      <c r="C8" s="343"/>
      <c r="D8" s="343"/>
      <c r="E8" s="346"/>
    </row>
    <row r="9" spans="1:5" ht="15.75" thickBot="1" x14ac:dyDescent="0.3">
      <c r="A9" s="346"/>
      <c r="B9" s="344" t="s">
        <v>465</v>
      </c>
      <c r="C9" s="345"/>
      <c r="D9" s="75" t="s">
        <v>466</v>
      </c>
      <c r="E9" s="346"/>
    </row>
    <row r="10" spans="1:5" ht="96" customHeight="1" thickBot="1" x14ac:dyDescent="0.3">
      <c r="A10" s="348"/>
      <c r="B10" s="350" t="s">
        <v>130</v>
      </c>
      <c r="C10" s="351"/>
      <c r="D10" s="351"/>
      <c r="E10" s="348"/>
    </row>
  </sheetData>
  <sheetProtection algorithmName="SHA-512" hashValue="3cuPmR5UtwwQfRKLeTI/U71PJD+JzM+WegBS6CU5DkekYgt+CzN6DjxT9WQX8cwjphbqRMrwKS960VoQC0XApA==" saltValue="Nr8RXOq6Ovo99p6aLnkgpQ==" spinCount="100000" sheet="1" objects="1" scenarios="1"/>
  <mergeCells count="12">
    <mergeCell ref="A1:E1"/>
    <mergeCell ref="B8:D8"/>
    <mergeCell ref="B9:C9"/>
    <mergeCell ref="A2:A10"/>
    <mergeCell ref="E2:E10"/>
    <mergeCell ref="B10:D10"/>
    <mergeCell ref="B2:D2"/>
    <mergeCell ref="B3:D3"/>
    <mergeCell ref="B4:D4"/>
    <mergeCell ref="C5:D5"/>
    <mergeCell ref="C6:D6"/>
    <mergeCell ref="C7:D7"/>
  </mergeCells>
  <hyperlinks>
    <hyperlink ref="B9:C9" location="Instruction!A1" display="Click for Detailed General Instructions"/>
    <hyperlink ref="D9" location="'Name of Bidder'!A1" display="Click to skip Instructions &amp; Proceed"/>
  </hyperlinks>
  <pageMargins left="0.7" right="0.7" top="0.75" bottom="0.75" header="0.3" footer="0.3"/>
  <pageSetup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23"/>
  <sheetViews>
    <sheetView view="pageBreakPreview" topLeftCell="A13" zoomScale="90" zoomScaleNormal="100" zoomScaleSheetLayoutView="90" workbookViewId="0">
      <selection activeCell="D17" sqref="D17"/>
    </sheetView>
  </sheetViews>
  <sheetFormatPr defaultRowHeight="15" x14ac:dyDescent="0.25"/>
  <cols>
    <col min="1" max="1" width="16.85546875" customWidth="1"/>
    <col min="2" max="2" width="17.42578125" customWidth="1"/>
    <col min="3" max="3" width="23.28515625" customWidth="1"/>
    <col min="4" max="4" width="51.42578125" customWidth="1"/>
  </cols>
  <sheetData>
    <row r="1" spans="1:16" ht="52.5" customHeight="1" x14ac:dyDescent="0.25">
      <c r="A1" s="433" t="s">
        <v>778</v>
      </c>
      <c r="B1" s="435"/>
      <c r="C1" s="458" t="s">
        <v>36</v>
      </c>
      <c r="D1" s="459"/>
    </row>
    <row r="2" spans="1:16" x14ac:dyDescent="0.25">
      <c r="A2" s="399"/>
      <c r="B2" s="399"/>
      <c r="C2" s="399"/>
      <c r="D2" s="399"/>
    </row>
    <row r="3" spans="1:16" ht="79.5" customHeight="1" x14ac:dyDescent="0.25">
      <c r="A3" s="386" t="s">
        <v>835</v>
      </c>
      <c r="B3" s="386"/>
      <c r="C3" s="386"/>
      <c r="D3" s="386"/>
    </row>
    <row r="4" spans="1:16" x14ac:dyDescent="0.25">
      <c r="A4" s="437" t="s">
        <v>37</v>
      </c>
      <c r="B4" s="397"/>
      <c r="C4" s="397"/>
      <c r="D4" s="397"/>
    </row>
    <row r="5" spans="1:16" ht="15" customHeight="1" x14ac:dyDescent="0.25">
      <c r="A5" s="388" t="s">
        <v>11</v>
      </c>
      <c r="B5" s="389"/>
      <c r="C5" s="447"/>
      <c r="D5" s="405" t="s">
        <v>34</v>
      </c>
    </row>
    <row r="6" spans="1:16" x14ac:dyDescent="0.25">
      <c r="A6" s="390"/>
      <c r="B6" s="391"/>
      <c r="C6" s="448"/>
      <c r="D6" s="405"/>
    </row>
    <row r="7" spans="1:16" x14ac:dyDescent="0.25">
      <c r="A7" s="449"/>
      <c r="B7" s="450"/>
      <c r="C7" s="451"/>
      <c r="D7" s="405"/>
    </row>
    <row r="8" spans="1:16" ht="15" customHeight="1" x14ac:dyDescent="0.25">
      <c r="A8" s="402" t="s">
        <v>1</v>
      </c>
      <c r="B8" s="402"/>
      <c r="C8" s="168">
        <f>'Name of Bidder'!B6</f>
        <v>0</v>
      </c>
      <c r="D8" s="405"/>
    </row>
    <row r="9" spans="1:16" x14ac:dyDescent="0.25">
      <c r="A9" s="402" t="s">
        <v>2</v>
      </c>
      <c r="B9" s="402"/>
      <c r="C9" s="460">
        <f>'Name of Bidder'!B7</f>
        <v>0</v>
      </c>
      <c r="D9" s="405"/>
    </row>
    <row r="10" spans="1:16" x14ac:dyDescent="0.25">
      <c r="A10" s="402"/>
      <c r="B10" s="402"/>
      <c r="C10" s="461"/>
      <c r="D10" s="405"/>
    </row>
    <row r="11" spans="1:16" x14ac:dyDescent="0.25">
      <c r="A11" s="402"/>
      <c r="B11" s="402"/>
      <c r="C11" s="462"/>
      <c r="D11" s="405"/>
    </row>
    <row r="12" spans="1:16" ht="2.25" customHeight="1" x14ac:dyDescent="0.25">
      <c r="A12" s="402"/>
      <c r="B12" s="402"/>
      <c r="C12" s="76"/>
      <c r="D12" s="405"/>
    </row>
    <row r="13" spans="1:16" x14ac:dyDescent="0.25">
      <c r="A13" s="404" t="s">
        <v>4</v>
      </c>
      <c r="B13" s="404"/>
      <c r="C13" s="404"/>
      <c r="D13" s="404"/>
    </row>
    <row r="14" spans="1:16" ht="26.25" customHeight="1" x14ac:dyDescent="0.25">
      <c r="A14" s="405"/>
      <c r="B14" s="405"/>
      <c r="C14" s="405"/>
      <c r="D14" s="405"/>
      <c r="E14" s="23"/>
      <c r="F14" s="23"/>
      <c r="G14" s="23"/>
      <c r="H14" s="23"/>
      <c r="I14" s="23"/>
      <c r="J14" s="23"/>
      <c r="K14" s="23"/>
      <c r="L14" s="23"/>
      <c r="M14" s="23"/>
      <c r="N14" s="23"/>
      <c r="O14" s="23"/>
      <c r="P14" s="23"/>
    </row>
    <row r="15" spans="1:16" x14ac:dyDescent="0.25">
      <c r="A15" s="24" t="s">
        <v>28</v>
      </c>
      <c r="B15" s="433" t="s">
        <v>38</v>
      </c>
      <c r="C15" s="435"/>
      <c r="D15" s="18" t="s">
        <v>39</v>
      </c>
    </row>
    <row r="16" spans="1:16" ht="15" customHeight="1" x14ac:dyDescent="0.25">
      <c r="A16" s="456">
        <v>1</v>
      </c>
      <c r="B16" s="433" t="s">
        <v>78</v>
      </c>
      <c r="C16" s="435"/>
      <c r="D16" s="16"/>
    </row>
    <row r="17" spans="1:4" ht="87" customHeight="1" x14ac:dyDescent="0.25">
      <c r="A17" s="457"/>
      <c r="B17" s="454" t="s">
        <v>77</v>
      </c>
      <c r="C17" s="455" t="s">
        <v>82</v>
      </c>
      <c r="D17" s="16">
        <f>'Schedule-1'!J332</f>
        <v>0</v>
      </c>
    </row>
    <row r="18" spans="1:4" ht="15" customHeight="1" x14ac:dyDescent="0.25">
      <c r="A18" s="456">
        <v>2</v>
      </c>
      <c r="B18" s="433" t="s">
        <v>79</v>
      </c>
      <c r="C18" s="435"/>
      <c r="D18" s="16"/>
    </row>
    <row r="19" spans="1:4" ht="48" customHeight="1" x14ac:dyDescent="0.25">
      <c r="A19" s="457"/>
      <c r="B19" s="433" t="s">
        <v>83</v>
      </c>
      <c r="C19" s="435"/>
      <c r="D19" s="16">
        <f>'Schedule-3 (2)'!K383+'Schedule-4'!K24</f>
        <v>0</v>
      </c>
    </row>
    <row r="20" spans="1:4" ht="20.25" customHeight="1" x14ac:dyDescent="0.25">
      <c r="A20" s="17"/>
      <c r="B20" s="452" t="s">
        <v>80</v>
      </c>
      <c r="C20" s="453" t="s">
        <v>81</v>
      </c>
      <c r="D20" s="16">
        <f>SUM(D17,D19)</f>
        <v>0</v>
      </c>
    </row>
    <row r="21" spans="1:4" ht="29.25" x14ac:dyDescent="0.25">
      <c r="A21" s="28" t="s">
        <v>75</v>
      </c>
      <c r="B21" s="29" t="s">
        <v>70</v>
      </c>
      <c r="C21" s="30" t="s">
        <v>71</v>
      </c>
      <c r="D21" s="26"/>
    </row>
    <row r="22" spans="1:4" ht="28.5" x14ac:dyDescent="0.25">
      <c r="A22" s="14" t="s">
        <v>76</v>
      </c>
      <c r="B22" s="27"/>
      <c r="C22" s="31" t="s">
        <v>72</v>
      </c>
      <c r="D22" s="67"/>
    </row>
    <row r="23" spans="1:4" ht="42.75" customHeight="1" x14ac:dyDescent="0.25">
      <c r="A23" s="25"/>
      <c r="B23" s="25"/>
      <c r="C23" s="25"/>
      <c r="D23" s="25"/>
    </row>
  </sheetData>
  <sheetProtection algorithmName="SHA-512" hashValue="f7UMMA/JwgeG8mwOw6MX2RGlElZtAV6M1YCfIEzdLmcUnr45Lb5razOplP+yraGMXpMRF3ZgVvwhJvubusDWbw==" saltValue="fLP0GOW/6JE0GNvjKtDqQA==" spinCount="100000" sheet="1" objects="1" scenarios="1"/>
  <mergeCells count="20">
    <mergeCell ref="A14:D14"/>
    <mergeCell ref="A1:B1"/>
    <mergeCell ref="C1:D1"/>
    <mergeCell ref="A2:D2"/>
    <mergeCell ref="A3:D3"/>
    <mergeCell ref="A4:D4"/>
    <mergeCell ref="A13:D13"/>
    <mergeCell ref="D5:D12"/>
    <mergeCell ref="A8:B8"/>
    <mergeCell ref="A9:B12"/>
    <mergeCell ref="C9:C11"/>
    <mergeCell ref="A5:C7"/>
    <mergeCell ref="B20:C20"/>
    <mergeCell ref="B15:C15"/>
    <mergeCell ref="B16:C16"/>
    <mergeCell ref="B17:C17"/>
    <mergeCell ref="A16:A17"/>
    <mergeCell ref="A18:A19"/>
    <mergeCell ref="B18:C18"/>
    <mergeCell ref="B19:C19"/>
  </mergeCells>
  <pageMargins left="0.7" right="0.7" top="0.75" bottom="0.75" header="0.3" footer="0.3"/>
  <pageSetup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30"/>
  <sheetViews>
    <sheetView view="pageBreakPreview" topLeftCell="A13" zoomScaleNormal="100" zoomScaleSheetLayoutView="100" workbookViewId="0">
      <selection activeCell="D18" sqref="D18"/>
    </sheetView>
  </sheetViews>
  <sheetFormatPr defaultRowHeight="15" x14ac:dyDescent="0.25"/>
  <cols>
    <col min="1" max="1" width="15.5703125" customWidth="1"/>
    <col min="2" max="3" width="19.42578125" customWidth="1"/>
    <col min="4" max="4" width="47.140625" customWidth="1"/>
  </cols>
  <sheetData>
    <row r="1" spans="1:5" x14ac:dyDescent="0.25">
      <c r="A1" s="8"/>
      <c r="B1" s="8"/>
      <c r="C1" s="8"/>
      <c r="D1" s="8"/>
    </row>
    <row r="2" spans="1:5" ht="91.5" customHeight="1" x14ac:dyDescent="0.25">
      <c r="A2" s="12" t="s">
        <v>778</v>
      </c>
      <c r="B2" s="458" t="s">
        <v>40</v>
      </c>
      <c r="C2" s="463"/>
      <c r="D2" s="459"/>
    </row>
    <row r="3" spans="1:5" x14ac:dyDescent="0.25">
      <c r="A3" s="399"/>
      <c r="B3" s="399"/>
      <c r="C3" s="399"/>
      <c r="D3" s="399"/>
    </row>
    <row r="4" spans="1:5" ht="84" customHeight="1" x14ac:dyDescent="0.25">
      <c r="A4" s="386" t="s">
        <v>835</v>
      </c>
      <c r="B4" s="386"/>
      <c r="C4" s="386"/>
      <c r="D4" s="386"/>
    </row>
    <row r="5" spans="1:5" x14ac:dyDescent="0.25">
      <c r="A5" s="437" t="s">
        <v>41</v>
      </c>
      <c r="B5" s="397"/>
      <c r="C5" s="397"/>
      <c r="D5" s="397"/>
    </row>
    <row r="6" spans="1:5" ht="15" customHeight="1" x14ac:dyDescent="0.25">
      <c r="A6" s="388" t="s">
        <v>11</v>
      </c>
      <c r="B6" s="389"/>
      <c r="C6" s="447"/>
      <c r="D6" s="405" t="s">
        <v>34</v>
      </c>
    </row>
    <row r="7" spans="1:5" x14ac:dyDescent="0.25">
      <c r="A7" s="390"/>
      <c r="B7" s="391"/>
      <c r="C7" s="448"/>
      <c r="D7" s="405"/>
    </row>
    <row r="8" spans="1:5" x14ac:dyDescent="0.25">
      <c r="A8" s="449"/>
      <c r="B8" s="450"/>
      <c r="C8" s="451"/>
      <c r="D8" s="405"/>
    </row>
    <row r="9" spans="1:5" ht="15" customHeight="1" x14ac:dyDescent="0.25">
      <c r="A9" s="11" t="s">
        <v>1</v>
      </c>
      <c r="B9" s="464">
        <f>'Name of Bidder'!B6</f>
        <v>0</v>
      </c>
      <c r="C9" s="465"/>
      <c r="D9" s="405"/>
    </row>
    <row r="10" spans="1:5" x14ac:dyDescent="0.25">
      <c r="A10" s="402" t="s">
        <v>2</v>
      </c>
      <c r="B10" s="466">
        <f>'Name of Bidder'!B7</f>
        <v>0</v>
      </c>
      <c r="C10" s="381"/>
      <c r="D10" s="405"/>
    </row>
    <row r="11" spans="1:5" x14ac:dyDescent="0.25">
      <c r="A11" s="402"/>
      <c r="B11" s="467"/>
      <c r="C11" s="382"/>
      <c r="D11" s="405"/>
    </row>
    <row r="12" spans="1:5" x14ac:dyDescent="0.25">
      <c r="A12" s="402"/>
      <c r="B12" s="467"/>
      <c r="C12" s="382"/>
      <c r="D12" s="405"/>
    </row>
    <row r="13" spans="1:5" ht="9" customHeight="1" x14ac:dyDescent="0.25">
      <c r="A13" s="402"/>
      <c r="B13" s="468"/>
      <c r="C13" s="383"/>
      <c r="D13" s="405"/>
    </row>
    <row r="14" spans="1:5" x14ac:dyDescent="0.25">
      <c r="A14" s="19" t="s">
        <v>28</v>
      </c>
      <c r="B14" s="476" t="s">
        <v>23</v>
      </c>
      <c r="C14" s="477"/>
      <c r="D14" s="32" t="s">
        <v>39</v>
      </c>
      <c r="E14" s="8"/>
    </row>
    <row r="15" spans="1:5" ht="21" customHeight="1" x14ac:dyDescent="0.25">
      <c r="A15" s="469">
        <v>1</v>
      </c>
      <c r="B15" s="473" t="s">
        <v>42</v>
      </c>
      <c r="C15" s="473"/>
      <c r="D15" s="33">
        <f>'Schedule-1'!J331</f>
        <v>0</v>
      </c>
      <c r="E15" s="8"/>
    </row>
    <row r="16" spans="1:5" ht="36.75" customHeight="1" x14ac:dyDescent="0.25">
      <c r="A16" s="469"/>
      <c r="B16" s="472" t="s">
        <v>84</v>
      </c>
      <c r="C16" s="472"/>
      <c r="D16" s="13"/>
      <c r="E16" s="8"/>
    </row>
    <row r="17" spans="1:5" x14ac:dyDescent="0.25">
      <c r="A17" s="469">
        <v>2</v>
      </c>
      <c r="B17" s="473" t="s">
        <v>43</v>
      </c>
      <c r="C17" s="473"/>
      <c r="D17" s="33">
        <f>'Schedule-2'!F340</f>
        <v>0</v>
      </c>
      <c r="E17" s="8"/>
    </row>
    <row r="18" spans="1:5" ht="39" customHeight="1" x14ac:dyDescent="0.25">
      <c r="A18" s="469"/>
      <c r="B18" s="472" t="s">
        <v>85</v>
      </c>
      <c r="C18" s="472"/>
      <c r="D18" s="13"/>
      <c r="E18" s="8"/>
    </row>
    <row r="19" spans="1:5" x14ac:dyDescent="0.25">
      <c r="A19" s="469">
        <v>3</v>
      </c>
      <c r="B19" s="473" t="s">
        <v>44</v>
      </c>
      <c r="C19" s="473"/>
      <c r="D19" s="33">
        <f>'Schedule-3 (2)'!J382</f>
        <v>0</v>
      </c>
      <c r="E19" s="8"/>
    </row>
    <row r="20" spans="1:5" ht="21" customHeight="1" x14ac:dyDescent="0.25">
      <c r="A20" s="469"/>
      <c r="B20" s="472" t="s">
        <v>45</v>
      </c>
      <c r="C20" s="472"/>
      <c r="D20" s="7"/>
      <c r="E20" s="26"/>
    </row>
    <row r="21" spans="1:5" x14ac:dyDescent="0.25">
      <c r="A21" s="469">
        <v>4</v>
      </c>
      <c r="B21" s="473" t="s">
        <v>46</v>
      </c>
      <c r="C21" s="473"/>
      <c r="D21" s="33">
        <f>'Schedule-4'!J23</f>
        <v>0</v>
      </c>
      <c r="E21" s="26"/>
    </row>
    <row r="22" spans="1:5" ht="24" customHeight="1" x14ac:dyDescent="0.25">
      <c r="A22" s="469"/>
      <c r="B22" s="472" t="s">
        <v>32</v>
      </c>
      <c r="C22" s="472"/>
      <c r="D22" s="7"/>
      <c r="E22" s="25"/>
    </row>
    <row r="23" spans="1:5" ht="15" customHeight="1" x14ac:dyDescent="0.25">
      <c r="A23" s="469">
        <v>5</v>
      </c>
      <c r="B23" s="473" t="s">
        <v>47</v>
      </c>
      <c r="C23" s="473"/>
      <c r="D23" s="33">
        <f>'Schedule-5'!D20</f>
        <v>0</v>
      </c>
    </row>
    <row r="24" spans="1:5" ht="24.75" customHeight="1" x14ac:dyDescent="0.25">
      <c r="A24" s="469"/>
      <c r="B24" s="472" t="s">
        <v>48</v>
      </c>
      <c r="C24" s="472"/>
      <c r="D24" s="7"/>
    </row>
    <row r="25" spans="1:5" x14ac:dyDescent="0.25">
      <c r="A25" s="469">
        <v>6</v>
      </c>
      <c r="B25" s="473" t="s">
        <v>49</v>
      </c>
      <c r="C25" s="473"/>
      <c r="D25" s="33">
        <v>0</v>
      </c>
    </row>
    <row r="26" spans="1:5" ht="49.5" customHeight="1" x14ac:dyDescent="0.25">
      <c r="A26" s="469"/>
      <c r="B26" s="474" t="s">
        <v>51</v>
      </c>
      <c r="C26" s="474"/>
      <c r="D26" s="13"/>
    </row>
    <row r="27" spans="1:5" x14ac:dyDescent="0.25">
      <c r="A27" s="470"/>
      <c r="B27" s="475" t="s">
        <v>50</v>
      </c>
      <c r="C27" s="475"/>
      <c r="D27" s="33">
        <f>SUM(D15,D17,D19,D21,D23)</f>
        <v>0</v>
      </c>
    </row>
    <row r="28" spans="1:5" x14ac:dyDescent="0.25">
      <c r="A28" s="471"/>
      <c r="B28" s="475"/>
      <c r="C28" s="475"/>
      <c r="D28" s="7"/>
    </row>
    <row r="29" spans="1:5" x14ac:dyDescent="0.25">
      <c r="A29" s="15" t="s">
        <v>802</v>
      </c>
      <c r="B29" s="1">
        <f>'Name of Bidder'!B17</f>
        <v>0</v>
      </c>
      <c r="C29" s="26" t="s">
        <v>803</v>
      </c>
      <c r="D29">
        <f>'Name of Bidder'!B14</f>
        <v>0</v>
      </c>
    </row>
    <row r="30" spans="1:5" x14ac:dyDescent="0.25">
      <c r="A30" s="15" t="s">
        <v>804</v>
      </c>
      <c r="B30" s="1">
        <f>'Name of Bidder'!B18</f>
        <v>0</v>
      </c>
      <c r="C30" s="26" t="s">
        <v>805</v>
      </c>
      <c r="D30">
        <f>'Name of Bidder'!B15</f>
        <v>0</v>
      </c>
    </row>
  </sheetData>
  <sheetProtection algorithmName="SHA-512" hashValue="fA5gpyj5D68z3UZdotF77cJE4tAp6BaFMPBBFHbFVo2yqOl0DkrEyzB9p3Rf7naUGiRe1YMWjPyzawbp64kIrw==" saltValue="vh05fEgHbgQiw06KmZ3fzA==" spinCount="100000" sheet="1" objects="1" scenarios="1"/>
  <mergeCells count="30">
    <mergeCell ref="A15:A16"/>
    <mergeCell ref="A17:A18"/>
    <mergeCell ref="B16:C16"/>
    <mergeCell ref="B17:C17"/>
    <mergeCell ref="B14:C14"/>
    <mergeCell ref="B15:C15"/>
    <mergeCell ref="B18:C18"/>
    <mergeCell ref="A23:A24"/>
    <mergeCell ref="A25:A26"/>
    <mergeCell ref="A27:A28"/>
    <mergeCell ref="A19:A20"/>
    <mergeCell ref="B22:C22"/>
    <mergeCell ref="B23:C23"/>
    <mergeCell ref="B24:C24"/>
    <mergeCell ref="B25:C25"/>
    <mergeCell ref="B26:C26"/>
    <mergeCell ref="B27:C28"/>
    <mergeCell ref="B21:C21"/>
    <mergeCell ref="A21:A22"/>
    <mergeCell ref="B19:C19"/>
    <mergeCell ref="B20:C20"/>
    <mergeCell ref="B2:D2"/>
    <mergeCell ref="A3:D3"/>
    <mergeCell ref="A4:D4"/>
    <mergeCell ref="A5:D5"/>
    <mergeCell ref="D6:D13"/>
    <mergeCell ref="A10:A13"/>
    <mergeCell ref="A6:C8"/>
    <mergeCell ref="B9:C9"/>
    <mergeCell ref="B10:C13"/>
  </mergeCells>
  <pageMargins left="0.7" right="0.7" top="0.75" bottom="0.75" header="0.3" footer="0.3"/>
  <pageSetup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D30"/>
  <sheetViews>
    <sheetView view="pageBreakPreview" topLeftCell="A19" zoomScale="90" zoomScaleNormal="100" zoomScaleSheetLayoutView="90" workbookViewId="0">
      <selection activeCell="D6" sqref="D6:D13"/>
    </sheetView>
  </sheetViews>
  <sheetFormatPr defaultRowHeight="15" x14ac:dyDescent="0.25"/>
  <cols>
    <col min="1" max="1" width="13.42578125" customWidth="1"/>
    <col min="2" max="3" width="18.42578125" customWidth="1"/>
    <col min="4" max="4" width="48.7109375" customWidth="1"/>
  </cols>
  <sheetData>
    <row r="2" spans="1:4" ht="28.5" customHeight="1" x14ac:dyDescent="0.25">
      <c r="A2" s="478" t="s">
        <v>778</v>
      </c>
      <c r="B2" s="478"/>
      <c r="C2" s="478"/>
      <c r="D2" s="37" t="s">
        <v>53</v>
      </c>
    </row>
    <row r="3" spans="1:4" x14ac:dyDescent="0.25">
      <c r="A3" s="399"/>
      <c r="B3" s="399"/>
      <c r="C3" s="399"/>
      <c r="D3" s="399"/>
    </row>
    <row r="4" spans="1:4" ht="82.5" customHeight="1" x14ac:dyDescent="0.25">
      <c r="A4" s="386" t="s">
        <v>835</v>
      </c>
      <c r="B4" s="386"/>
      <c r="C4" s="386"/>
      <c r="D4" s="386"/>
    </row>
    <row r="5" spans="1:4" ht="15" customHeight="1" x14ac:dyDescent="0.25">
      <c r="A5" s="437" t="s">
        <v>52</v>
      </c>
      <c r="B5" s="397"/>
      <c r="C5" s="397"/>
      <c r="D5" s="397"/>
    </row>
    <row r="6" spans="1:4" ht="15" customHeight="1" x14ac:dyDescent="0.25">
      <c r="A6" s="388" t="s">
        <v>11</v>
      </c>
      <c r="B6" s="389"/>
      <c r="C6" s="447"/>
      <c r="D6" s="405" t="s">
        <v>34</v>
      </c>
    </row>
    <row r="7" spans="1:4" x14ac:dyDescent="0.25">
      <c r="A7" s="390"/>
      <c r="B7" s="391"/>
      <c r="C7" s="448"/>
      <c r="D7" s="405"/>
    </row>
    <row r="8" spans="1:4" x14ac:dyDescent="0.25">
      <c r="A8" s="449"/>
      <c r="B8" s="450"/>
      <c r="C8" s="451"/>
      <c r="D8" s="405"/>
    </row>
    <row r="9" spans="1:4" x14ac:dyDescent="0.25">
      <c r="A9" s="34" t="s">
        <v>1</v>
      </c>
      <c r="B9" s="464">
        <f>'Name of Bidder'!B6</f>
        <v>0</v>
      </c>
      <c r="C9" s="465"/>
      <c r="D9" s="405"/>
    </row>
    <row r="10" spans="1:4" x14ac:dyDescent="0.25">
      <c r="A10" s="402" t="s">
        <v>2</v>
      </c>
      <c r="B10" s="466">
        <f>'Name of Bidder'!B7</f>
        <v>0</v>
      </c>
      <c r="C10" s="381"/>
      <c r="D10" s="405"/>
    </row>
    <row r="11" spans="1:4" x14ac:dyDescent="0.25">
      <c r="A11" s="402"/>
      <c r="B11" s="467"/>
      <c r="C11" s="382"/>
      <c r="D11" s="405"/>
    </row>
    <row r="12" spans="1:4" ht="9.75" customHeight="1" x14ac:dyDescent="0.25">
      <c r="A12" s="402"/>
      <c r="B12" s="467"/>
      <c r="C12" s="382"/>
      <c r="D12" s="405"/>
    </row>
    <row r="13" spans="1:4" ht="36.75" customHeight="1" x14ac:dyDescent="0.25">
      <c r="A13" s="402"/>
      <c r="B13" s="468"/>
      <c r="C13" s="383"/>
      <c r="D13" s="405"/>
    </row>
    <row r="14" spans="1:4" x14ac:dyDescent="0.25">
      <c r="A14" s="35" t="s">
        <v>28</v>
      </c>
      <c r="B14" s="476" t="s">
        <v>23</v>
      </c>
      <c r="C14" s="477"/>
      <c r="D14" s="32" t="s">
        <v>39</v>
      </c>
    </row>
    <row r="15" spans="1:4" x14ac:dyDescent="0.25">
      <c r="A15" s="469">
        <v>1</v>
      </c>
      <c r="B15" s="473" t="s">
        <v>42</v>
      </c>
      <c r="C15" s="473"/>
      <c r="D15" s="68">
        <f>'Schedule-1'!J331-'Schedule-1'!J331*Discount!E8</f>
        <v>0</v>
      </c>
    </row>
    <row r="16" spans="1:4" ht="60.75" customHeight="1" x14ac:dyDescent="0.25">
      <c r="A16" s="469"/>
      <c r="B16" s="472" t="s">
        <v>84</v>
      </c>
      <c r="C16" s="472"/>
      <c r="D16" s="36"/>
    </row>
    <row r="17" spans="1:4" x14ac:dyDescent="0.25">
      <c r="A17" s="469">
        <v>2</v>
      </c>
      <c r="B17" s="473" t="s">
        <v>43</v>
      </c>
      <c r="C17" s="473"/>
      <c r="D17" s="68">
        <f>'Schedule-2'!F340-'Schedule-2'!F340*Discount!E9</f>
        <v>0</v>
      </c>
    </row>
    <row r="18" spans="1:4" ht="49.5" customHeight="1" x14ac:dyDescent="0.25">
      <c r="A18" s="469"/>
      <c r="B18" s="472" t="s">
        <v>85</v>
      </c>
      <c r="C18" s="472"/>
      <c r="D18" s="36"/>
    </row>
    <row r="19" spans="1:4" x14ac:dyDescent="0.25">
      <c r="A19" s="469">
        <v>3</v>
      </c>
      <c r="B19" s="473" t="s">
        <v>44</v>
      </c>
      <c r="C19" s="473"/>
      <c r="D19" s="68">
        <f>'Schedule-3 (2)'!J382-'Schedule-3 (2)'!J382*Discount!E10</f>
        <v>0</v>
      </c>
    </row>
    <row r="20" spans="1:4" ht="27" customHeight="1" x14ac:dyDescent="0.25">
      <c r="A20" s="469"/>
      <c r="B20" s="472" t="s">
        <v>45</v>
      </c>
      <c r="C20" s="472"/>
      <c r="D20" s="9"/>
    </row>
    <row r="21" spans="1:4" x14ac:dyDescent="0.25">
      <c r="A21" s="469">
        <v>4</v>
      </c>
      <c r="B21" s="473" t="s">
        <v>46</v>
      </c>
      <c r="C21" s="473"/>
      <c r="D21" s="68">
        <f>'Schedule-4'!J23-'Schedule-4'!J23*Discount!E11</f>
        <v>0</v>
      </c>
    </row>
    <row r="22" spans="1:4" ht="24.75" customHeight="1" x14ac:dyDescent="0.25">
      <c r="A22" s="469"/>
      <c r="B22" s="472" t="s">
        <v>32</v>
      </c>
      <c r="C22" s="472"/>
      <c r="D22" s="9"/>
    </row>
    <row r="23" spans="1:4" ht="28.5" customHeight="1" x14ac:dyDescent="0.25">
      <c r="A23" s="469">
        <v>5</v>
      </c>
      <c r="B23" s="473" t="s">
        <v>47</v>
      </c>
      <c r="C23" s="473"/>
      <c r="D23" s="68">
        <f>('Schedule-1'!J332-('Schedule-1'!J332*Discount!E8))+('Schedule-3 (2)'!K383-('Schedule-3 (2)'!K383*Discount!E10)+('Schedule-4'!K24-('Schedule-4'!K24*Discount!E11)))</f>
        <v>0</v>
      </c>
    </row>
    <row r="24" spans="1:4" ht="26.25" customHeight="1" x14ac:dyDescent="0.25">
      <c r="A24" s="469"/>
      <c r="B24" s="472" t="s">
        <v>48</v>
      </c>
      <c r="C24" s="472"/>
      <c r="D24" s="9"/>
    </row>
    <row r="25" spans="1:4" x14ac:dyDescent="0.25">
      <c r="A25" s="469">
        <v>6</v>
      </c>
      <c r="B25" s="473" t="s">
        <v>49</v>
      </c>
      <c r="C25" s="473"/>
      <c r="D25" s="68">
        <v>0</v>
      </c>
    </row>
    <row r="26" spans="1:4" ht="50.25" customHeight="1" x14ac:dyDescent="0.25">
      <c r="A26" s="469"/>
      <c r="B26" s="474" t="s">
        <v>51</v>
      </c>
      <c r="C26" s="474"/>
      <c r="D26" s="36"/>
    </row>
    <row r="27" spans="1:4" x14ac:dyDescent="0.25">
      <c r="A27" s="479"/>
      <c r="B27" s="475" t="s">
        <v>50</v>
      </c>
      <c r="C27" s="475"/>
      <c r="D27" s="480">
        <f>SUM(D15,D17,D19,D21,D23)</f>
        <v>0</v>
      </c>
    </row>
    <row r="28" spans="1:4" x14ac:dyDescent="0.25">
      <c r="A28" s="479"/>
      <c r="B28" s="475"/>
      <c r="C28" s="475"/>
      <c r="D28" s="481"/>
    </row>
    <row r="29" spans="1:4" x14ac:dyDescent="0.25">
      <c r="A29" s="69" t="s">
        <v>802</v>
      </c>
      <c r="B29" s="2">
        <f>'Name of Bidder'!B17</f>
        <v>0</v>
      </c>
      <c r="C29" s="276" t="s">
        <v>803</v>
      </c>
      <c r="D29" s="52">
        <f>'Name of Bidder'!B14</f>
        <v>0</v>
      </c>
    </row>
    <row r="30" spans="1:4" x14ac:dyDescent="0.25">
      <c r="A30" s="69" t="s">
        <v>806</v>
      </c>
      <c r="B30" s="2">
        <f>'Name of Bidder'!B18</f>
        <v>0</v>
      </c>
      <c r="C30" s="276" t="s">
        <v>807</v>
      </c>
      <c r="D30" s="52">
        <f>'Name of Bidder'!B15</f>
        <v>0</v>
      </c>
    </row>
  </sheetData>
  <sheetProtection algorithmName="SHA-512" hashValue="sT0zPHfcwrzuCcQoZtpYFymLscOJ3sCSVP3HpH9VAFmXidiwUK+akZQNMhkJGg5lsoPTlkbq7TAaV0I8RQyHSw==" saltValue="IV7eQQ0Q1tUBzJIjIu58mg==" spinCount="100000" sheet="1" objects="1" scenarios="1"/>
  <mergeCells count="31">
    <mergeCell ref="D27:D28"/>
    <mergeCell ref="B23:C23"/>
    <mergeCell ref="B24:C24"/>
    <mergeCell ref="B25:C25"/>
    <mergeCell ref="B26:C26"/>
    <mergeCell ref="A19:A20"/>
    <mergeCell ref="B19:C19"/>
    <mergeCell ref="B20:C20"/>
    <mergeCell ref="A27:A28"/>
    <mergeCell ref="B27:C28"/>
    <mergeCell ref="A23:A24"/>
    <mergeCell ref="A25:A26"/>
    <mergeCell ref="A21:A22"/>
    <mergeCell ref="B21:C21"/>
    <mergeCell ref="B22:C22"/>
    <mergeCell ref="A2:C2"/>
    <mergeCell ref="B15:C15"/>
    <mergeCell ref="B16:C16"/>
    <mergeCell ref="B17:C17"/>
    <mergeCell ref="B18:C18"/>
    <mergeCell ref="A3:D3"/>
    <mergeCell ref="A4:D4"/>
    <mergeCell ref="A5:D5"/>
    <mergeCell ref="D6:D13"/>
    <mergeCell ref="A10:A13"/>
    <mergeCell ref="A6:C8"/>
    <mergeCell ref="A15:A16"/>
    <mergeCell ref="A17:A18"/>
    <mergeCell ref="B9:C9"/>
    <mergeCell ref="B10:C13"/>
    <mergeCell ref="B14:C14"/>
  </mergeCells>
  <pageMargins left="0.7" right="0.7" top="0.75" bottom="0.75" header="0.3" footer="0.3"/>
  <pageSetup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0"/>
  <sheetViews>
    <sheetView view="pageBreakPreview" zoomScale="55" zoomScaleNormal="55" zoomScaleSheetLayoutView="55" workbookViewId="0">
      <selection activeCell="D6" sqref="D6:H13"/>
    </sheetView>
  </sheetViews>
  <sheetFormatPr defaultRowHeight="15" x14ac:dyDescent="0.25"/>
  <cols>
    <col min="2" max="6" width="28.5703125" customWidth="1"/>
    <col min="7" max="7" width="27.7109375" customWidth="1"/>
    <col min="8" max="8" width="40.85546875" customWidth="1"/>
    <col min="9" max="9" width="9.140625" customWidth="1"/>
  </cols>
  <sheetData>
    <row r="1" spans="1:8" x14ac:dyDescent="0.25">
      <c r="A1" s="8"/>
      <c r="B1" s="8"/>
      <c r="C1" s="8"/>
      <c r="D1" s="8"/>
      <c r="E1" s="8"/>
      <c r="F1" s="8"/>
      <c r="G1" s="8"/>
      <c r="H1" s="8"/>
    </row>
    <row r="2" spans="1:8" ht="15" customHeight="1" x14ac:dyDescent="0.25">
      <c r="A2" s="478" t="s">
        <v>778</v>
      </c>
      <c r="B2" s="478"/>
      <c r="C2" s="478"/>
      <c r="D2" s="478"/>
      <c r="E2" s="35"/>
      <c r="F2" s="35"/>
      <c r="G2" s="487" t="s">
        <v>55</v>
      </c>
      <c r="H2" s="487"/>
    </row>
    <row r="3" spans="1:8" x14ac:dyDescent="0.25">
      <c r="A3" s="479"/>
      <c r="B3" s="479"/>
      <c r="C3" s="479"/>
      <c r="D3" s="479"/>
      <c r="E3" s="479"/>
      <c r="F3" s="479"/>
      <c r="G3" s="479"/>
      <c r="H3" s="479"/>
    </row>
    <row r="4" spans="1:8" ht="48.75" customHeight="1" x14ac:dyDescent="0.25">
      <c r="A4" s="386" t="s">
        <v>835</v>
      </c>
      <c r="B4" s="386"/>
      <c r="C4" s="386"/>
      <c r="D4" s="386"/>
      <c r="E4" s="386"/>
      <c r="F4" s="386"/>
      <c r="G4" s="386"/>
      <c r="H4" s="386"/>
    </row>
    <row r="5" spans="1:8" ht="15" customHeight="1" x14ac:dyDescent="0.25">
      <c r="A5" s="488" t="s">
        <v>54</v>
      </c>
      <c r="B5" s="488"/>
      <c r="C5" s="488"/>
      <c r="D5" s="488"/>
      <c r="E5" s="488"/>
      <c r="F5" s="488"/>
      <c r="G5" s="488"/>
      <c r="H5" s="488"/>
    </row>
    <row r="6" spans="1:8" ht="15" customHeight="1" x14ac:dyDescent="0.25">
      <c r="A6" s="388" t="s">
        <v>11</v>
      </c>
      <c r="B6" s="389"/>
      <c r="C6" s="447"/>
      <c r="D6" s="441" t="s">
        <v>64</v>
      </c>
      <c r="E6" s="429"/>
      <c r="F6" s="429"/>
      <c r="G6" s="429"/>
      <c r="H6" s="442"/>
    </row>
    <row r="7" spans="1:8" x14ac:dyDescent="0.25">
      <c r="A7" s="390"/>
      <c r="B7" s="391"/>
      <c r="C7" s="448"/>
      <c r="D7" s="384"/>
      <c r="E7" s="385"/>
      <c r="F7" s="385"/>
      <c r="G7" s="385"/>
      <c r="H7" s="443"/>
    </row>
    <row r="8" spans="1:8" x14ac:dyDescent="0.25">
      <c r="A8" s="449"/>
      <c r="B8" s="450"/>
      <c r="C8" s="451"/>
      <c r="D8" s="384"/>
      <c r="E8" s="385"/>
      <c r="F8" s="385"/>
      <c r="G8" s="385"/>
      <c r="H8" s="443"/>
    </row>
    <row r="9" spans="1:8" ht="15" customHeight="1" x14ac:dyDescent="0.25">
      <c r="A9" s="402" t="s">
        <v>1</v>
      </c>
      <c r="B9" s="402"/>
      <c r="C9" s="333">
        <f>'Name of Bidder'!B6</f>
        <v>0</v>
      </c>
      <c r="D9" s="384"/>
      <c r="E9" s="385"/>
      <c r="F9" s="385"/>
      <c r="G9" s="385"/>
      <c r="H9" s="443"/>
    </row>
    <row r="10" spans="1:8" ht="15" customHeight="1" x14ac:dyDescent="0.25">
      <c r="A10" s="402" t="s">
        <v>2</v>
      </c>
      <c r="B10" s="402"/>
      <c r="C10" s="489">
        <f>'Name of Bidder'!B7</f>
        <v>0</v>
      </c>
      <c r="D10" s="384"/>
      <c r="E10" s="385"/>
      <c r="F10" s="385"/>
      <c r="G10" s="385"/>
      <c r="H10" s="443"/>
    </row>
    <row r="11" spans="1:8" x14ac:dyDescent="0.25">
      <c r="A11" s="402"/>
      <c r="B11" s="402"/>
      <c r="C11" s="489"/>
      <c r="D11" s="384"/>
      <c r="E11" s="385"/>
      <c r="F11" s="385"/>
      <c r="G11" s="385"/>
      <c r="H11" s="443"/>
    </row>
    <row r="12" spans="1:8" x14ac:dyDescent="0.25">
      <c r="A12" s="402"/>
      <c r="B12" s="402"/>
      <c r="C12" s="489"/>
      <c r="D12" s="384"/>
      <c r="E12" s="385"/>
      <c r="F12" s="385"/>
      <c r="G12" s="385"/>
      <c r="H12" s="443"/>
    </row>
    <row r="13" spans="1:8" x14ac:dyDescent="0.25">
      <c r="A13" s="402"/>
      <c r="B13" s="402"/>
      <c r="C13" s="489"/>
      <c r="D13" s="444"/>
      <c r="E13" s="445"/>
      <c r="F13" s="445"/>
      <c r="G13" s="445"/>
      <c r="H13" s="446"/>
    </row>
    <row r="14" spans="1:8" x14ac:dyDescent="0.25">
      <c r="A14" s="486" t="s">
        <v>86</v>
      </c>
      <c r="B14" s="486"/>
      <c r="C14" s="486"/>
      <c r="D14" s="486"/>
      <c r="E14" s="486"/>
      <c r="F14" s="486"/>
      <c r="G14" s="486"/>
      <c r="H14" s="486"/>
    </row>
    <row r="15" spans="1:8" x14ac:dyDescent="0.25">
      <c r="A15" s="485" t="s">
        <v>4</v>
      </c>
      <c r="B15" s="485"/>
      <c r="C15" s="485"/>
      <c r="D15" s="485"/>
      <c r="E15" s="485"/>
      <c r="F15" s="485"/>
      <c r="G15" s="485"/>
      <c r="H15" s="485"/>
    </row>
    <row r="16" spans="1:8" ht="50.25" customHeight="1" x14ac:dyDescent="0.25">
      <c r="A16" s="3" t="s">
        <v>10</v>
      </c>
      <c r="B16" s="4" t="s">
        <v>57</v>
      </c>
      <c r="C16" s="4" t="s">
        <v>63</v>
      </c>
      <c r="D16" s="4" t="s">
        <v>5</v>
      </c>
      <c r="E16" s="4" t="s">
        <v>6</v>
      </c>
      <c r="F16" s="4" t="s">
        <v>7</v>
      </c>
      <c r="G16" s="4" t="s">
        <v>58</v>
      </c>
      <c r="H16" s="4" t="s">
        <v>59</v>
      </c>
    </row>
    <row r="17" spans="1:8" x14ac:dyDescent="0.25">
      <c r="A17" s="5">
        <v>1</v>
      </c>
      <c r="B17" s="5">
        <v>2</v>
      </c>
      <c r="C17" s="5">
        <v>3</v>
      </c>
      <c r="D17" s="5">
        <v>4</v>
      </c>
      <c r="E17" s="5">
        <v>5</v>
      </c>
      <c r="F17" s="5">
        <v>6</v>
      </c>
      <c r="G17" s="5">
        <v>7</v>
      </c>
      <c r="H17" s="5" t="s">
        <v>457</v>
      </c>
    </row>
    <row r="18" spans="1:8" ht="28.5" customHeight="1" x14ac:dyDescent="0.25">
      <c r="A18" s="482" t="s">
        <v>790</v>
      </c>
      <c r="B18" s="483"/>
      <c r="C18" s="483"/>
      <c r="D18" s="483"/>
      <c r="E18" s="483"/>
      <c r="F18" s="483"/>
      <c r="G18" s="483"/>
      <c r="H18" s="484"/>
    </row>
    <row r="19" spans="1:8" x14ac:dyDescent="0.25">
      <c r="A19" s="69" t="s">
        <v>811</v>
      </c>
      <c r="B19" s="2">
        <f>'Name of Bidder'!B17</f>
        <v>0</v>
      </c>
      <c r="C19" s="52"/>
      <c r="D19" s="270" t="s">
        <v>808</v>
      </c>
      <c r="E19" s="2">
        <f>'Name of Bidder'!B14</f>
        <v>0</v>
      </c>
      <c r="F19" s="52"/>
      <c r="G19" s="16"/>
      <c r="H19" s="52"/>
    </row>
    <row r="20" spans="1:8" x14ac:dyDescent="0.25">
      <c r="A20" s="69" t="s">
        <v>810</v>
      </c>
      <c r="B20" s="2">
        <f>'Name of Bidder'!B18</f>
        <v>0</v>
      </c>
      <c r="C20" s="52"/>
      <c r="D20" s="270" t="s">
        <v>809</v>
      </c>
      <c r="E20" s="2">
        <f>'Name of Bidder'!B15</f>
        <v>0</v>
      </c>
      <c r="F20" s="52"/>
      <c r="G20" s="16"/>
      <c r="H20" s="52"/>
    </row>
  </sheetData>
  <sheetProtection algorithmName="SHA-512" hashValue="c8HeeYa47tulMdluC/hkDJRPTtyUtyQXzRKdYCM0aIRV8pPp8sraDHoXH70TVx/GvSNkvmyls2jMakhQb5Ge8w==" saltValue="Q1+qTX0XBaiLV8kBeiVi2Q==" spinCount="100000" sheet="1" objects="1" scenarios="1"/>
  <mergeCells count="13">
    <mergeCell ref="A18:H18"/>
    <mergeCell ref="A15:H15"/>
    <mergeCell ref="A14:H14"/>
    <mergeCell ref="G2:H2"/>
    <mergeCell ref="A3:H3"/>
    <mergeCell ref="A4:H4"/>
    <mergeCell ref="A5:H5"/>
    <mergeCell ref="A9:B9"/>
    <mergeCell ref="A2:D2"/>
    <mergeCell ref="A10:B13"/>
    <mergeCell ref="C10:C13"/>
    <mergeCell ref="D6:H13"/>
    <mergeCell ref="A6:C8"/>
  </mergeCells>
  <pageMargins left="0.7" right="0.7" top="0.75" bottom="0.75" header="0.3" footer="0.3"/>
  <pageSetup scale="3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18"/>
  <sheetViews>
    <sheetView view="pageBreakPreview" topLeftCell="A4" zoomScale="70" zoomScaleNormal="55" zoomScaleSheetLayoutView="70" workbookViewId="0">
      <selection activeCell="D10" sqref="D10"/>
    </sheetView>
  </sheetViews>
  <sheetFormatPr defaultColWidth="8.7109375" defaultRowHeight="14.25" x14ac:dyDescent="0.2"/>
  <cols>
    <col min="1" max="1" width="8.85546875" style="8" customWidth="1"/>
    <col min="2" max="2" width="4.140625" style="8" customWidth="1"/>
    <col min="3" max="3" width="33.42578125" style="8" customWidth="1"/>
    <col min="4" max="4" width="29.7109375" style="8" customWidth="1"/>
    <col min="5" max="5" width="18.5703125" style="8" customWidth="1"/>
    <col min="6" max="16384" width="8.7109375" style="8"/>
  </cols>
  <sheetData>
    <row r="1" spans="1:5" ht="37.5" customHeight="1" x14ac:dyDescent="0.2">
      <c r="A1" s="490" t="s">
        <v>778</v>
      </c>
      <c r="B1" s="490"/>
      <c r="C1" s="490"/>
      <c r="D1" s="491" t="s">
        <v>458</v>
      </c>
      <c r="E1" s="491"/>
    </row>
    <row r="2" spans="1:5" ht="18" x14ac:dyDescent="0.25">
      <c r="A2" s="503" t="s">
        <v>138</v>
      </c>
      <c r="B2" s="503"/>
      <c r="C2" s="503"/>
      <c r="D2" s="503"/>
      <c r="E2" s="503"/>
    </row>
    <row r="3" spans="1:5" ht="93.75" customHeight="1" x14ac:dyDescent="0.2">
      <c r="A3" s="504" t="s">
        <v>139</v>
      </c>
      <c r="B3" s="505"/>
      <c r="C3" s="505"/>
      <c r="D3" s="505"/>
      <c r="E3" s="506"/>
    </row>
    <row r="4" spans="1:5" ht="115.5" customHeight="1" x14ac:dyDescent="0.2">
      <c r="A4" s="334" t="s">
        <v>140</v>
      </c>
      <c r="B4" s="507" t="s">
        <v>835</v>
      </c>
      <c r="C4" s="507"/>
      <c r="D4" s="507"/>
      <c r="E4" s="507"/>
    </row>
    <row r="5" spans="1:5" x14ac:dyDescent="0.2">
      <c r="A5" s="16" t="s">
        <v>141</v>
      </c>
      <c r="B5" s="492"/>
      <c r="C5" s="493"/>
      <c r="D5" s="493"/>
      <c r="E5" s="494"/>
    </row>
    <row r="6" spans="1:5" ht="39.75" customHeight="1" x14ac:dyDescent="0.2">
      <c r="A6" s="501" t="s">
        <v>142</v>
      </c>
      <c r="B6" s="501"/>
      <c r="C6" s="501"/>
      <c r="D6" s="501"/>
      <c r="E6" s="501"/>
    </row>
    <row r="7" spans="1:5" ht="59.25" customHeight="1" x14ac:dyDescent="0.2">
      <c r="A7" s="16"/>
      <c r="B7" s="335">
        <v>4</v>
      </c>
      <c r="C7" s="501" t="s">
        <v>148</v>
      </c>
      <c r="D7" s="501"/>
      <c r="E7" s="16"/>
    </row>
    <row r="8" spans="1:5" x14ac:dyDescent="0.2">
      <c r="A8" s="479"/>
      <c r="B8" s="479"/>
      <c r="C8" s="16" t="s">
        <v>143</v>
      </c>
      <c r="D8" s="336" t="s">
        <v>149</v>
      </c>
      <c r="E8" s="260"/>
    </row>
    <row r="9" spans="1:5" x14ac:dyDescent="0.2">
      <c r="A9" s="479"/>
      <c r="B9" s="479"/>
      <c r="C9" s="16" t="s">
        <v>144</v>
      </c>
      <c r="D9" s="336" t="s">
        <v>149</v>
      </c>
      <c r="E9" s="260"/>
    </row>
    <row r="10" spans="1:5" x14ac:dyDescent="0.2">
      <c r="A10" s="479"/>
      <c r="B10" s="479"/>
      <c r="C10" s="16" t="s">
        <v>145</v>
      </c>
      <c r="D10" s="336" t="s">
        <v>149</v>
      </c>
      <c r="E10" s="260"/>
    </row>
    <row r="11" spans="1:5" x14ac:dyDescent="0.2">
      <c r="A11" s="479"/>
      <c r="B11" s="479"/>
      <c r="C11" s="16" t="s">
        <v>146</v>
      </c>
      <c r="D11" s="336" t="s">
        <v>149</v>
      </c>
      <c r="E11" s="260"/>
    </row>
    <row r="12" spans="1:5" x14ac:dyDescent="0.2">
      <c r="A12" s="479"/>
      <c r="B12" s="479"/>
      <c r="C12" s="16" t="s">
        <v>147</v>
      </c>
      <c r="D12" s="336" t="s">
        <v>149</v>
      </c>
      <c r="E12" s="554" t="s">
        <v>799</v>
      </c>
    </row>
    <row r="13" spans="1:5" ht="15.75" customHeight="1" x14ac:dyDescent="0.2">
      <c r="A13" s="502" t="s">
        <v>150</v>
      </c>
      <c r="B13" s="502"/>
      <c r="C13" s="502"/>
      <c r="D13" s="502"/>
      <c r="E13" s="16"/>
    </row>
    <row r="14" spans="1:5" x14ac:dyDescent="0.2">
      <c r="A14" s="495"/>
      <c r="B14" s="496"/>
      <c r="C14" s="497"/>
      <c r="D14" s="337" t="s">
        <v>831</v>
      </c>
      <c r="E14" s="16"/>
    </row>
    <row r="15" spans="1:5" x14ac:dyDescent="0.2">
      <c r="A15" s="498"/>
      <c r="B15" s="499"/>
      <c r="C15" s="500"/>
      <c r="D15" s="337" t="s">
        <v>832</v>
      </c>
      <c r="E15" s="16"/>
    </row>
    <row r="16" spans="1:5" x14ac:dyDescent="0.2">
      <c r="A16" s="338" t="s">
        <v>18</v>
      </c>
      <c r="B16" s="338"/>
      <c r="C16" s="339">
        <f>'Name of Bidder'!B17</f>
        <v>0</v>
      </c>
      <c r="D16" s="338" t="s">
        <v>833</v>
      </c>
      <c r="E16" s="16">
        <f>'Name of Bidder'!B14</f>
        <v>0</v>
      </c>
    </row>
    <row r="17" spans="1:5" x14ac:dyDescent="0.2">
      <c r="A17" s="338" t="s">
        <v>20</v>
      </c>
      <c r="B17" s="17"/>
      <c r="C17" s="339">
        <f>'Name of Bidder'!B18</f>
        <v>0</v>
      </c>
      <c r="D17" s="338" t="s">
        <v>72</v>
      </c>
      <c r="E17" s="16">
        <f>'Name of Bidder'!B15</f>
        <v>0</v>
      </c>
    </row>
    <row r="18" spans="1:5" x14ac:dyDescent="0.2">
      <c r="A18" s="339"/>
      <c r="B18" s="339"/>
      <c r="C18" s="339"/>
      <c r="D18" s="339"/>
      <c r="E18" s="16"/>
    </row>
  </sheetData>
  <sheetProtection algorithmName="SHA-512" hashValue="1vXAxnF3cpSsDrjDU+4V4im8RTDSoUXxnJ3IfZdvYC4rqQXH0N6jgOmj+0s/qeZogjwqNvqzuWF+crDNnC7zTg==" saltValue="g5uNEoS+WDjQcjtVIOTy3w==" spinCount="100000" sheet="1" objects="1" scenarios="1"/>
  <mergeCells count="11">
    <mergeCell ref="A1:C1"/>
    <mergeCell ref="D1:E1"/>
    <mergeCell ref="B5:E5"/>
    <mergeCell ref="A14:C15"/>
    <mergeCell ref="C7:D7"/>
    <mergeCell ref="A13:D13"/>
    <mergeCell ref="A8:B12"/>
    <mergeCell ref="A2:E2"/>
    <mergeCell ref="A3:E3"/>
    <mergeCell ref="B4:E4"/>
    <mergeCell ref="A6:E6"/>
  </mergeCells>
  <pageMargins left="0.7" right="0.7" top="0.75" bottom="0.75" header="0.3" footer="0.3"/>
  <pageSetup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49"/>
  <sheetViews>
    <sheetView view="pageBreakPreview" topLeftCell="A10" zoomScale="85" zoomScaleNormal="100" zoomScaleSheetLayoutView="85" workbookViewId="0">
      <selection activeCell="C10" sqref="C10:E10"/>
    </sheetView>
  </sheetViews>
  <sheetFormatPr defaultColWidth="9.140625" defaultRowHeight="15" x14ac:dyDescent="0.25"/>
  <cols>
    <col min="1" max="1" width="9" style="51" customWidth="1"/>
    <col min="2" max="2" width="13" style="51" customWidth="1"/>
    <col min="3" max="3" width="26.140625" style="51" customWidth="1"/>
    <col min="4" max="4" width="25.85546875" style="51" customWidth="1"/>
    <col min="5" max="5" width="46.5703125" style="51" customWidth="1"/>
    <col min="6" max="16384" width="9.140625" style="51"/>
  </cols>
  <sheetData>
    <row r="1" spans="1:5" x14ac:dyDescent="0.25">
      <c r="A1" s="536" t="s">
        <v>151</v>
      </c>
      <c r="B1" s="536"/>
      <c r="C1" s="536"/>
      <c r="D1" s="536"/>
      <c r="E1" s="536"/>
    </row>
    <row r="2" spans="1:5" x14ac:dyDescent="0.25">
      <c r="A2" s="537" t="s">
        <v>152</v>
      </c>
      <c r="B2" s="537"/>
      <c r="C2" s="537"/>
      <c r="D2" s="537"/>
      <c r="E2" s="537"/>
    </row>
    <row r="3" spans="1:5" ht="30" customHeight="1" x14ac:dyDescent="0.25">
      <c r="A3" s="508" t="s">
        <v>812</v>
      </c>
      <c r="B3" s="509"/>
      <c r="C3" s="512"/>
      <c r="D3" s="513"/>
      <c r="E3" s="514"/>
    </row>
    <row r="4" spans="1:5" ht="24" customHeight="1" x14ac:dyDescent="0.25">
      <c r="A4" s="510" t="s">
        <v>153</v>
      </c>
      <c r="B4" s="511"/>
      <c r="C4" s="512"/>
      <c r="D4" s="513"/>
      <c r="E4" s="514"/>
    </row>
    <row r="5" spans="1:5" ht="14.1" customHeight="1" x14ac:dyDescent="0.25">
      <c r="A5" s="538" t="s">
        <v>468</v>
      </c>
      <c r="B5" s="539"/>
      <c r="C5" s="539"/>
      <c r="D5" s="539"/>
      <c r="E5" s="540"/>
    </row>
    <row r="6" spans="1:5" ht="14.1" customHeight="1" x14ac:dyDescent="0.25">
      <c r="A6" s="541"/>
      <c r="B6" s="542"/>
      <c r="C6" s="542"/>
      <c r="D6" s="542"/>
      <c r="E6" s="543"/>
    </row>
    <row r="7" spans="1:5" ht="14.1" customHeight="1" x14ac:dyDescent="0.25">
      <c r="A7" s="541"/>
      <c r="B7" s="542"/>
      <c r="C7" s="542"/>
      <c r="D7" s="542"/>
      <c r="E7" s="543"/>
    </row>
    <row r="8" spans="1:5" ht="17.25" customHeight="1" x14ac:dyDescent="0.25">
      <c r="A8" s="541"/>
      <c r="B8" s="542"/>
      <c r="C8" s="542"/>
      <c r="D8" s="542"/>
      <c r="E8" s="543"/>
    </row>
    <row r="9" spans="1:5" ht="81" customHeight="1" x14ac:dyDescent="0.25">
      <c r="A9" s="544"/>
      <c r="B9" s="545"/>
      <c r="C9" s="545"/>
      <c r="D9" s="545"/>
      <c r="E9" s="546"/>
    </row>
    <row r="10" spans="1:5" ht="117" customHeight="1" x14ac:dyDescent="0.25">
      <c r="A10" s="527" t="s">
        <v>154</v>
      </c>
      <c r="B10" s="527"/>
      <c r="C10" s="547" t="s">
        <v>835</v>
      </c>
      <c r="D10" s="548"/>
      <c r="E10" s="548"/>
    </row>
    <row r="11" spans="1:5" ht="21" customHeight="1" x14ac:dyDescent="0.25">
      <c r="A11" s="527" t="s">
        <v>155</v>
      </c>
      <c r="B11" s="527"/>
      <c r="C11" s="527"/>
      <c r="D11" s="527"/>
      <c r="E11" s="527"/>
    </row>
    <row r="12" spans="1:5" ht="159.75" customHeight="1" x14ac:dyDescent="0.25">
      <c r="A12" s="54">
        <v>1</v>
      </c>
      <c r="B12" s="516" t="s">
        <v>791</v>
      </c>
      <c r="C12" s="517"/>
      <c r="D12" s="517"/>
      <c r="E12" s="518"/>
    </row>
    <row r="13" spans="1:5" ht="58.5" customHeight="1" x14ac:dyDescent="0.25">
      <c r="A13" s="261"/>
      <c r="B13" s="262">
        <f>'Schedule-6(After Discount)'!D27</f>
        <v>0</v>
      </c>
      <c r="C13" s="263" t="s">
        <v>792</v>
      </c>
      <c r="D13" s="534"/>
      <c r="E13" s="535"/>
    </row>
    <row r="14" spans="1:5" ht="16.5" x14ac:dyDescent="0.25">
      <c r="A14" s="54">
        <v>2</v>
      </c>
      <c r="B14" s="549" t="s">
        <v>156</v>
      </c>
      <c r="C14" s="549"/>
      <c r="D14" s="549"/>
      <c r="E14" s="549"/>
    </row>
    <row r="15" spans="1:5" ht="42" customHeight="1" x14ac:dyDescent="0.25">
      <c r="A15" s="55">
        <v>2.1</v>
      </c>
      <c r="B15" s="526" t="s">
        <v>469</v>
      </c>
      <c r="C15" s="526"/>
      <c r="D15" s="526"/>
      <c r="E15" s="526"/>
    </row>
    <row r="16" spans="1:5" ht="29.25" customHeight="1" x14ac:dyDescent="0.25">
      <c r="A16" s="56" t="s">
        <v>165</v>
      </c>
      <c r="B16" s="53" t="s">
        <v>164</v>
      </c>
      <c r="C16" s="526" t="s">
        <v>166</v>
      </c>
      <c r="D16" s="526"/>
      <c r="E16" s="526"/>
    </row>
    <row r="17" spans="1:5" ht="17.100000000000001" customHeight="1" x14ac:dyDescent="0.25">
      <c r="A17" s="53"/>
      <c r="B17" s="57" t="s">
        <v>157</v>
      </c>
      <c r="C17" s="531" t="s">
        <v>85</v>
      </c>
      <c r="D17" s="532"/>
      <c r="E17" s="533"/>
    </row>
    <row r="18" spans="1:5" ht="17.100000000000001" customHeight="1" x14ac:dyDescent="0.25">
      <c r="A18" s="53"/>
      <c r="B18" s="57" t="s">
        <v>158</v>
      </c>
      <c r="C18" s="531" t="s">
        <v>167</v>
      </c>
      <c r="D18" s="532"/>
      <c r="E18" s="533"/>
    </row>
    <row r="19" spans="1:5" ht="17.100000000000001" customHeight="1" x14ac:dyDescent="0.25">
      <c r="A19" s="53"/>
      <c r="B19" s="57" t="s">
        <v>159</v>
      </c>
      <c r="C19" s="531" t="s">
        <v>168</v>
      </c>
      <c r="D19" s="532"/>
      <c r="E19" s="533"/>
    </row>
    <row r="20" spans="1:5" ht="17.100000000000001" customHeight="1" x14ac:dyDescent="0.25">
      <c r="A20" s="53"/>
      <c r="B20" s="57" t="s">
        <v>160</v>
      </c>
      <c r="C20" s="531" t="s">
        <v>470</v>
      </c>
      <c r="D20" s="532"/>
      <c r="E20" s="533"/>
    </row>
    <row r="21" spans="1:5" ht="17.100000000000001" customHeight="1" x14ac:dyDescent="0.25">
      <c r="A21" s="53"/>
      <c r="B21" s="57" t="s">
        <v>161</v>
      </c>
      <c r="C21" s="531" t="s">
        <v>471</v>
      </c>
      <c r="D21" s="532"/>
      <c r="E21" s="533"/>
    </row>
    <row r="22" spans="1:5" ht="17.100000000000001" customHeight="1" x14ac:dyDescent="0.25">
      <c r="A22" s="53"/>
      <c r="B22" s="57" t="s">
        <v>162</v>
      </c>
      <c r="C22" s="531" t="s">
        <v>163</v>
      </c>
      <c r="D22" s="532"/>
      <c r="E22" s="533"/>
    </row>
    <row r="23" spans="1:5" ht="81" customHeight="1" x14ac:dyDescent="0.25">
      <c r="A23" s="55">
        <v>2.2000000000000002</v>
      </c>
      <c r="B23" s="526" t="s">
        <v>169</v>
      </c>
      <c r="C23" s="526"/>
      <c r="D23" s="526"/>
      <c r="E23" s="526"/>
    </row>
    <row r="24" spans="1:5" ht="57" customHeight="1" x14ac:dyDescent="0.25">
      <c r="A24" s="55">
        <v>2.2999999999999998</v>
      </c>
      <c r="B24" s="526" t="s">
        <v>472</v>
      </c>
      <c r="C24" s="526"/>
      <c r="D24" s="526"/>
      <c r="E24" s="526"/>
    </row>
    <row r="25" spans="1:5" ht="116.25" customHeight="1" x14ac:dyDescent="0.25">
      <c r="A25" s="55">
        <v>2.4</v>
      </c>
      <c r="B25" s="526" t="s">
        <v>170</v>
      </c>
      <c r="C25" s="526"/>
      <c r="D25" s="526"/>
      <c r="E25" s="526"/>
    </row>
    <row r="26" spans="1:5" ht="60.75" customHeight="1" x14ac:dyDescent="0.25">
      <c r="A26" s="55">
        <v>2.5</v>
      </c>
      <c r="B26" s="526" t="s">
        <v>171</v>
      </c>
      <c r="C26" s="526"/>
      <c r="D26" s="526"/>
      <c r="E26" s="526"/>
    </row>
    <row r="27" spans="1:5" ht="72.75" customHeight="1" x14ac:dyDescent="0.25">
      <c r="A27" s="58">
        <v>3</v>
      </c>
      <c r="B27" s="526" t="s">
        <v>172</v>
      </c>
      <c r="C27" s="526"/>
      <c r="D27" s="526"/>
      <c r="E27" s="526"/>
    </row>
    <row r="28" spans="1:5" ht="54" customHeight="1" x14ac:dyDescent="0.25">
      <c r="A28" s="58">
        <v>3.1</v>
      </c>
      <c r="B28" s="526" t="s">
        <v>173</v>
      </c>
      <c r="C28" s="526"/>
      <c r="D28" s="526"/>
      <c r="E28" s="526"/>
    </row>
    <row r="29" spans="1:5" ht="100.5" customHeight="1" x14ac:dyDescent="0.25">
      <c r="A29" s="58">
        <v>3.2</v>
      </c>
      <c r="B29" s="526" t="s">
        <v>174</v>
      </c>
      <c r="C29" s="526"/>
      <c r="D29" s="526"/>
      <c r="E29" s="526"/>
    </row>
    <row r="30" spans="1:5" ht="50.25" customHeight="1" x14ac:dyDescent="0.25">
      <c r="A30" s="58">
        <v>3.3</v>
      </c>
      <c r="B30" s="526" t="s">
        <v>183</v>
      </c>
      <c r="C30" s="526"/>
      <c r="D30" s="526"/>
      <c r="E30" s="526"/>
    </row>
    <row r="31" spans="1:5" ht="53.25" customHeight="1" x14ac:dyDescent="0.25">
      <c r="A31" s="58">
        <v>4</v>
      </c>
      <c r="B31" s="526" t="s">
        <v>184</v>
      </c>
      <c r="C31" s="526"/>
      <c r="D31" s="526"/>
      <c r="E31" s="526"/>
    </row>
    <row r="32" spans="1:5" ht="85.5" customHeight="1" x14ac:dyDescent="0.25">
      <c r="A32" s="58">
        <v>5</v>
      </c>
      <c r="B32" s="526" t="s">
        <v>185</v>
      </c>
      <c r="C32" s="526"/>
      <c r="D32" s="526"/>
      <c r="E32" s="526"/>
    </row>
    <row r="33" spans="1:5" ht="16.5" x14ac:dyDescent="0.25">
      <c r="A33" s="527" t="s">
        <v>175</v>
      </c>
      <c r="B33" s="527"/>
      <c r="C33" s="527"/>
      <c r="D33" s="527"/>
      <c r="E33" s="53"/>
    </row>
    <row r="34" spans="1:5" ht="16.5" x14ac:dyDescent="0.25">
      <c r="A34" s="59"/>
      <c r="B34" s="59"/>
      <c r="C34" s="53"/>
      <c r="D34" s="60" t="s">
        <v>176</v>
      </c>
      <c r="E34" s="53"/>
    </row>
    <row r="35" spans="1:5" ht="16.5" x14ac:dyDescent="0.25">
      <c r="A35" s="59"/>
      <c r="B35" s="59"/>
      <c r="C35" s="53"/>
      <c r="D35" s="61" t="s">
        <v>177</v>
      </c>
      <c r="E35" s="53"/>
    </row>
    <row r="36" spans="1:5" x14ac:dyDescent="0.25">
      <c r="A36" s="59"/>
      <c r="B36" s="59"/>
      <c r="C36" s="53"/>
      <c r="D36" s="62" t="s">
        <v>178</v>
      </c>
      <c r="E36" s="53"/>
    </row>
    <row r="37" spans="1:5" x14ac:dyDescent="0.25">
      <c r="A37" s="62" t="s">
        <v>179</v>
      </c>
      <c r="B37" s="63">
        <f>'Name of Bidder'!B14</f>
        <v>0</v>
      </c>
      <c r="C37" s="53"/>
      <c r="D37" s="62" t="s">
        <v>180</v>
      </c>
      <c r="E37" s="53">
        <f>'Name of Bidder'!B14</f>
        <v>0</v>
      </c>
    </row>
    <row r="38" spans="1:5" x14ac:dyDescent="0.25">
      <c r="A38" s="62" t="s">
        <v>181</v>
      </c>
      <c r="B38" s="59">
        <f>'Name of Bidder'!B18</f>
        <v>0</v>
      </c>
      <c r="C38" s="53"/>
      <c r="D38" s="62" t="s">
        <v>182</v>
      </c>
      <c r="E38" s="53">
        <f>'Name of Bidder'!B15</f>
        <v>0</v>
      </c>
    </row>
    <row r="39" spans="1:5" x14ac:dyDescent="0.25">
      <c r="A39" s="53"/>
      <c r="B39" s="53"/>
      <c r="C39" s="53"/>
      <c r="D39" s="53"/>
      <c r="E39" s="53"/>
    </row>
    <row r="40" spans="1:5" ht="31.5" customHeight="1" x14ac:dyDescent="0.25">
      <c r="A40" s="515" t="s">
        <v>195</v>
      </c>
      <c r="B40" s="515"/>
      <c r="C40" s="515"/>
      <c r="D40" s="515"/>
      <c r="E40" s="515"/>
    </row>
    <row r="41" spans="1:5" ht="16.5" x14ac:dyDescent="0.25">
      <c r="A41" s="510" t="s">
        <v>186</v>
      </c>
      <c r="B41" s="511"/>
      <c r="C41" s="528"/>
      <c r="D41" s="529"/>
      <c r="E41" s="530"/>
    </row>
    <row r="42" spans="1:5" ht="16.5" x14ac:dyDescent="0.25">
      <c r="A42" s="510" t="s">
        <v>187</v>
      </c>
      <c r="B42" s="511"/>
      <c r="C42" s="528"/>
      <c r="D42" s="529"/>
      <c r="E42" s="530"/>
    </row>
    <row r="43" spans="1:5" ht="16.5" customHeight="1" x14ac:dyDescent="0.25">
      <c r="A43" s="525" t="s">
        <v>188</v>
      </c>
      <c r="B43" s="525"/>
      <c r="C43" s="525"/>
      <c r="D43" s="525"/>
      <c r="E43" s="525"/>
    </row>
    <row r="44" spans="1:5" ht="16.5" customHeight="1" x14ac:dyDescent="0.25">
      <c r="A44" s="515" t="s">
        <v>189</v>
      </c>
      <c r="B44" s="515"/>
      <c r="C44" s="515"/>
      <c r="D44" s="521"/>
      <c r="E44" s="522"/>
    </row>
    <row r="45" spans="1:5" ht="30" customHeight="1" x14ac:dyDescent="0.25">
      <c r="A45" s="515" t="s">
        <v>190</v>
      </c>
      <c r="B45" s="515"/>
      <c r="C45" s="515"/>
      <c r="D45" s="523"/>
      <c r="E45" s="524"/>
    </row>
    <row r="46" spans="1:5" ht="21.75" customHeight="1" x14ac:dyDescent="0.25">
      <c r="A46" s="515" t="s">
        <v>191</v>
      </c>
      <c r="B46" s="515"/>
      <c r="C46" s="515"/>
      <c r="D46" s="521"/>
      <c r="E46" s="522"/>
    </row>
    <row r="47" spans="1:5" ht="25.5" customHeight="1" x14ac:dyDescent="0.25">
      <c r="A47" s="515" t="s">
        <v>192</v>
      </c>
      <c r="B47" s="515"/>
      <c r="C47" s="515"/>
      <c r="D47" s="523"/>
      <c r="E47" s="524"/>
    </row>
    <row r="48" spans="1:5" ht="16.5" customHeight="1" x14ac:dyDescent="0.25">
      <c r="A48" s="515" t="s">
        <v>193</v>
      </c>
      <c r="B48" s="515"/>
      <c r="C48" s="515"/>
      <c r="D48" s="519"/>
      <c r="E48" s="520"/>
    </row>
    <row r="49" spans="1:5" ht="51" customHeight="1" x14ac:dyDescent="0.25">
      <c r="A49" s="516" t="s">
        <v>194</v>
      </c>
      <c r="B49" s="517"/>
      <c r="C49" s="517"/>
      <c r="D49" s="517"/>
      <c r="E49" s="518"/>
    </row>
  </sheetData>
  <sheetProtection algorithmName="SHA-512" hashValue="RNOEMPhto8YKFXKYL+2KB2CU4wxXgD5pTuzn7NKtkhXWTlU6YAKemMfPTsnAd8p929SmEsP0xTKMIj8RM7SQVA==" saltValue="E45EiaQKA+ytpRbQd3CFxQ==" spinCount="100000" sheet="1" objects="1" scenarios="1"/>
  <mergeCells count="48">
    <mergeCell ref="D13:E13"/>
    <mergeCell ref="B27:E27"/>
    <mergeCell ref="B28:E28"/>
    <mergeCell ref="A1:E1"/>
    <mergeCell ref="C17:E17"/>
    <mergeCell ref="C18:E18"/>
    <mergeCell ref="A2:E2"/>
    <mergeCell ref="A5:E9"/>
    <mergeCell ref="C10:E10"/>
    <mergeCell ref="A11:E11"/>
    <mergeCell ref="B12:E12"/>
    <mergeCell ref="B14:E14"/>
    <mergeCell ref="A10:B10"/>
    <mergeCell ref="B26:E26"/>
    <mergeCell ref="B29:E29"/>
    <mergeCell ref="B30:E30"/>
    <mergeCell ref="B31:E31"/>
    <mergeCell ref="A40:E40"/>
    <mergeCell ref="C16:E16"/>
    <mergeCell ref="B23:E23"/>
    <mergeCell ref="B24:E24"/>
    <mergeCell ref="B25:E25"/>
    <mergeCell ref="C20:E20"/>
    <mergeCell ref="C21:E21"/>
    <mergeCell ref="C22:E22"/>
    <mergeCell ref="C19:E19"/>
    <mergeCell ref="A46:C46"/>
    <mergeCell ref="A47:C47"/>
    <mergeCell ref="A48:C48"/>
    <mergeCell ref="A49:E49"/>
    <mergeCell ref="D48:E48"/>
    <mergeCell ref="D46:E47"/>
    <mergeCell ref="A3:B3"/>
    <mergeCell ref="A4:B4"/>
    <mergeCell ref="C3:E3"/>
    <mergeCell ref="C4:E4"/>
    <mergeCell ref="A45:C45"/>
    <mergeCell ref="D44:E45"/>
    <mergeCell ref="A43:E43"/>
    <mergeCell ref="B32:E32"/>
    <mergeCell ref="A44:C44"/>
    <mergeCell ref="A33:D33"/>
    <mergeCell ref="C41:C42"/>
    <mergeCell ref="A41:B41"/>
    <mergeCell ref="A42:B42"/>
    <mergeCell ref="D41:E41"/>
    <mergeCell ref="D42:E42"/>
    <mergeCell ref="B15:E15"/>
  </mergeCells>
  <pageMargins left="0.7" right="0.7" top="0.75" bottom="0.75" header="0.3" footer="0.3"/>
  <pageSetup scale="74" orientation="portrait" r:id="rId1"/>
  <rowBreaks count="1" manualBreakCount="1">
    <brk id="2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4"/>
  <sheetViews>
    <sheetView workbookViewId="0">
      <selection activeCell="B2" sqref="B2:C2"/>
    </sheetView>
  </sheetViews>
  <sheetFormatPr defaultColWidth="9.140625" defaultRowHeight="14.25" x14ac:dyDescent="0.2"/>
  <cols>
    <col min="1" max="1" width="53.5703125" style="8" customWidth="1"/>
    <col min="2" max="2" width="24.5703125" style="8" customWidth="1"/>
    <col min="3" max="3" width="26" style="8" customWidth="1"/>
    <col min="4" max="16384" width="9.140625" style="8"/>
  </cols>
  <sheetData>
    <row r="1" spans="1:3" x14ac:dyDescent="0.2">
      <c r="A1" s="359" t="s">
        <v>797</v>
      </c>
      <c r="B1" s="360"/>
      <c r="C1" s="361"/>
    </row>
    <row r="2" spans="1:3" ht="23.25" customHeight="1" x14ac:dyDescent="0.2">
      <c r="A2" s="272" t="s">
        <v>793</v>
      </c>
      <c r="B2" s="362"/>
      <c r="C2" s="363"/>
    </row>
    <row r="3" spans="1:3" ht="21" customHeight="1" x14ac:dyDescent="0.2">
      <c r="A3" s="273" t="s">
        <v>794</v>
      </c>
      <c r="B3" s="274"/>
      <c r="C3" s="274"/>
    </row>
    <row r="4" spans="1:3" ht="30" customHeight="1" x14ac:dyDescent="0.2">
      <c r="A4" s="274" t="s">
        <v>795</v>
      </c>
      <c r="B4" s="274" t="s">
        <v>796</v>
      </c>
      <c r="C4" s="275">
        <f>'Schedule-6(After Discount)'!D27</f>
        <v>0</v>
      </c>
    </row>
  </sheetData>
  <sheetProtection algorithmName="SHA-512" hashValue="8GGEbQHyl3oFYKaFP46dChlA4QqshHYp7vEqk39gDB8I5h5JDvVyDay9AkWrVx4O89G7sKGwy3vrVZaQGx3FEg==" saltValue="KuyJzKt8GAi5vyoUhTaq0Q==" spinCount="100000" sheet="1" objects="1" scenarios="1"/>
  <mergeCells count="2">
    <mergeCell ref="A1:C1"/>
    <mergeCell ref="B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3"/>
  <sheetViews>
    <sheetView view="pageBreakPreview" topLeftCell="A40" zoomScaleNormal="100" zoomScaleSheetLayoutView="100" workbookViewId="0">
      <selection activeCell="E35" sqref="E35"/>
    </sheetView>
  </sheetViews>
  <sheetFormatPr defaultRowHeight="15" x14ac:dyDescent="0.25"/>
  <cols>
    <col min="1" max="1" width="5.140625" customWidth="1"/>
    <col min="2" max="2" width="7.5703125" customWidth="1"/>
    <col min="3" max="3" width="64.5703125" customWidth="1"/>
  </cols>
  <sheetData>
    <row r="1" spans="1:3" ht="129" customHeight="1" x14ac:dyDescent="0.25">
      <c r="A1" s="366" t="s">
        <v>775</v>
      </c>
      <c r="B1" s="367"/>
      <c r="C1" s="367"/>
    </row>
    <row r="2" spans="1:3" ht="49.5" customHeight="1" x14ac:dyDescent="0.25">
      <c r="A2" s="72" t="s">
        <v>87</v>
      </c>
      <c r="B2" s="368" t="s">
        <v>88</v>
      </c>
      <c r="C2" s="368"/>
    </row>
    <row r="3" spans="1:3" ht="16.5" x14ac:dyDescent="0.25">
      <c r="A3" s="43"/>
      <c r="B3" s="44" t="s">
        <v>89</v>
      </c>
      <c r="C3" s="39" t="s">
        <v>90</v>
      </c>
    </row>
    <row r="4" spans="1:3" ht="31.5" x14ac:dyDescent="0.25">
      <c r="A4" s="43"/>
      <c r="B4" s="44" t="s">
        <v>91</v>
      </c>
      <c r="C4" s="71" t="s">
        <v>459</v>
      </c>
    </row>
    <row r="5" spans="1:3" ht="16.5" x14ac:dyDescent="0.25">
      <c r="A5" s="43"/>
      <c r="B5" s="44" t="s">
        <v>92</v>
      </c>
      <c r="C5" s="39" t="s">
        <v>93</v>
      </c>
    </row>
    <row r="6" spans="1:3" ht="31.5" x14ac:dyDescent="0.25">
      <c r="A6" s="43"/>
      <c r="B6" s="44" t="s">
        <v>94</v>
      </c>
      <c r="C6" s="39" t="s">
        <v>95</v>
      </c>
    </row>
    <row r="7" spans="1:3" ht="31.5" x14ac:dyDescent="0.25">
      <c r="A7" s="43"/>
      <c r="B7" s="44" t="s">
        <v>96</v>
      </c>
      <c r="C7" s="39" t="s">
        <v>97</v>
      </c>
    </row>
    <row r="8" spans="1:3" ht="16.5" x14ac:dyDescent="0.25">
      <c r="A8" s="43"/>
      <c r="B8" s="44" t="s">
        <v>98</v>
      </c>
      <c r="C8" s="39" t="s">
        <v>99</v>
      </c>
    </row>
    <row r="9" spans="1:3" ht="30" customHeight="1" x14ac:dyDescent="0.25">
      <c r="A9" s="72" t="s">
        <v>100</v>
      </c>
      <c r="B9" s="369" t="s">
        <v>101</v>
      </c>
      <c r="C9" s="369"/>
    </row>
    <row r="10" spans="1:3" ht="16.5" x14ac:dyDescent="0.25">
      <c r="A10" s="38"/>
      <c r="B10" s="365" t="s">
        <v>102</v>
      </c>
      <c r="C10" s="365"/>
    </row>
    <row r="11" spans="1:3" ht="15.75" x14ac:dyDescent="0.25">
      <c r="A11" s="38"/>
      <c r="B11" s="43"/>
      <c r="C11" s="39" t="s">
        <v>103</v>
      </c>
    </row>
    <row r="12" spans="1:3" ht="16.5" customHeight="1" x14ac:dyDescent="0.25">
      <c r="A12" s="38"/>
      <c r="B12" s="364" t="s">
        <v>104</v>
      </c>
      <c r="C12" s="364"/>
    </row>
    <row r="13" spans="1:3" ht="31.5" x14ac:dyDescent="0.25">
      <c r="A13" s="40"/>
      <c r="B13" s="45" t="s">
        <v>105</v>
      </c>
      <c r="C13" s="73" t="s">
        <v>460</v>
      </c>
    </row>
    <row r="14" spans="1:3" ht="31.5" x14ac:dyDescent="0.25">
      <c r="A14" s="40"/>
      <c r="B14" s="45" t="s">
        <v>105</v>
      </c>
      <c r="C14" s="73" t="s">
        <v>461</v>
      </c>
    </row>
    <row r="15" spans="1:3" ht="43.5" customHeight="1" x14ac:dyDescent="0.25">
      <c r="A15" s="42"/>
      <c r="B15" s="45" t="s">
        <v>105</v>
      </c>
      <c r="C15" s="73" t="s">
        <v>106</v>
      </c>
    </row>
    <row r="16" spans="1:3" ht="31.5" x14ac:dyDescent="0.25">
      <c r="A16" s="38"/>
      <c r="B16" s="45" t="s">
        <v>105</v>
      </c>
      <c r="C16" s="74" t="s">
        <v>107</v>
      </c>
    </row>
    <row r="17" spans="1:3" ht="15.75" x14ac:dyDescent="0.25">
      <c r="A17" s="38"/>
      <c r="B17" s="45" t="s">
        <v>105</v>
      </c>
      <c r="C17" s="74" t="s">
        <v>108</v>
      </c>
    </row>
    <row r="18" spans="1:3" ht="31.5" x14ac:dyDescent="0.25">
      <c r="A18" s="38"/>
      <c r="B18" s="45" t="s">
        <v>105</v>
      </c>
      <c r="C18" s="74" t="s">
        <v>109</v>
      </c>
    </row>
    <row r="19" spans="1:3" ht="16.5" x14ac:dyDescent="0.25">
      <c r="A19" s="38"/>
      <c r="B19" s="364" t="s">
        <v>110</v>
      </c>
      <c r="C19" s="364"/>
    </row>
    <row r="20" spans="1:3" ht="47.25" x14ac:dyDescent="0.25">
      <c r="A20" s="42"/>
      <c r="B20" s="45" t="s">
        <v>105</v>
      </c>
      <c r="C20" s="73" t="s">
        <v>462</v>
      </c>
    </row>
    <row r="21" spans="1:3" ht="15.75" x14ac:dyDescent="0.25">
      <c r="A21" s="38"/>
      <c r="B21" s="45" t="s">
        <v>105</v>
      </c>
      <c r="C21" s="74" t="s">
        <v>111</v>
      </c>
    </row>
    <row r="22" spans="1:3" ht="31.5" x14ac:dyDescent="0.25">
      <c r="A22" s="40"/>
      <c r="B22" s="45" t="s">
        <v>105</v>
      </c>
      <c r="C22" s="73" t="s">
        <v>463</v>
      </c>
    </row>
    <row r="23" spans="1:3" ht="16.5" x14ac:dyDescent="0.25">
      <c r="A23" s="40"/>
      <c r="B23" s="364" t="s">
        <v>112</v>
      </c>
      <c r="C23" s="364"/>
    </row>
    <row r="24" spans="1:3" ht="47.25" x14ac:dyDescent="0.25">
      <c r="A24" s="42"/>
      <c r="B24" s="45" t="s">
        <v>105</v>
      </c>
      <c r="C24" s="71" t="s">
        <v>462</v>
      </c>
    </row>
    <row r="25" spans="1:3" ht="15.75" x14ac:dyDescent="0.25">
      <c r="A25" s="38"/>
      <c r="B25" s="45" t="s">
        <v>105</v>
      </c>
      <c r="C25" s="39" t="s">
        <v>111</v>
      </c>
    </row>
    <row r="26" spans="1:3" ht="16.5" x14ac:dyDescent="0.25">
      <c r="A26" s="38"/>
      <c r="B26" s="364" t="s">
        <v>113</v>
      </c>
      <c r="C26" s="364"/>
    </row>
    <row r="27" spans="1:3" ht="47.25" x14ac:dyDescent="0.25">
      <c r="A27" s="42"/>
      <c r="B27" s="45" t="s">
        <v>105</v>
      </c>
      <c r="C27" s="71" t="s">
        <v>462</v>
      </c>
    </row>
    <row r="28" spans="1:3" ht="15.75" x14ac:dyDescent="0.25">
      <c r="A28" s="47"/>
      <c r="B28" s="45" t="s">
        <v>105</v>
      </c>
      <c r="C28" s="39" t="s">
        <v>111</v>
      </c>
    </row>
    <row r="29" spans="1:3" ht="16.5" x14ac:dyDescent="0.25">
      <c r="B29" s="370" t="s">
        <v>114</v>
      </c>
      <c r="C29" s="370"/>
    </row>
    <row r="30" spans="1:3" ht="15.75" x14ac:dyDescent="0.25">
      <c r="B30" s="45" t="s">
        <v>105</v>
      </c>
      <c r="C30" s="39" t="s">
        <v>115</v>
      </c>
    </row>
    <row r="31" spans="1:3" ht="16.5" x14ac:dyDescent="0.25">
      <c r="B31" s="370" t="s">
        <v>116</v>
      </c>
      <c r="C31" s="370"/>
    </row>
    <row r="32" spans="1:3" ht="15.75" x14ac:dyDescent="0.25">
      <c r="B32" s="45" t="s">
        <v>105</v>
      </c>
      <c r="C32" s="39" t="s">
        <v>117</v>
      </c>
    </row>
    <row r="33" spans="2:3" ht="20.25" customHeight="1" x14ac:dyDescent="0.25">
      <c r="B33" s="372" t="s">
        <v>127</v>
      </c>
      <c r="C33" s="372"/>
    </row>
    <row r="34" spans="2:3" ht="47.25" x14ac:dyDescent="0.25">
      <c r="B34" s="45" t="s">
        <v>105</v>
      </c>
      <c r="C34" s="41" t="s">
        <v>118</v>
      </c>
    </row>
    <row r="35" spans="2:3" ht="31.5" x14ac:dyDescent="0.25">
      <c r="B35" s="45" t="s">
        <v>105</v>
      </c>
      <c r="C35" s="39" t="s">
        <v>119</v>
      </c>
    </row>
    <row r="36" spans="2:3" ht="16.5" x14ac:dyDescent="0.25">
      <c r="B36" s="370" t="s">
        <v>120</v>
      </c>
      <c r="C36" s="370"/>
    </row>
    <row r="37" spans="2:3" ht="15.75" x14ac:dyDescent="0.25">
      <c r="B37" s="45" t="s">
        <v>105</v>
      </c>
      <c r="C37" s="39" t="s">
        <v>121</v>
      </c>
    </row>
    <row r="38" spans="2:3" ht="15.75" x14ac:dyDescent="0.25">
      <c r="B38" s="45" t="s">
        <v>105</v>
      </c>
      <c r="C38" s="39" t="s">
        <v>122</v>
      </c>
    </row>
    <row r="39" spans="2:3" ht="16.5" x14ac:dyDescent="0.25">
      <c r="B39" s="371" t="s">
        <v>123</v>
      </c>
      <c r="C39" s="371"/>
    </row>
    <row r="40" spans="2:3" ht="15.75" x14ac:dyDescent="0.25">
      <c r="B40" s="45" t="s">
        <v>105</v>
      </c>
      <c r="C40" s="39" t="s">
        <v>124</v>
      </c>
    </row>
    <row r="41" spans="2:3" ht="31.5" x14ac:dyDescent="0.25">
      <c r="B41" s="45" t="s">
        <v>105</v>
      </c>
      <c r="C41" s="39" t="s">
        <v>125</v>
      </c>
    </row>
    <row r="42" spans="2:3" ht="31.5" x14ac:dyDescent="0.25">
      <c r="B42" s="45" t="s">
        <v>105</v>
      </c>
      <c r="C42" s="71" t="s">
        <v>464</v>
      </c>
    </row>
    <row r="43" spans="2:3" ht="15.75" x14ac:dyDescent="0.25">
      <c r="B43" s="45" t="s">
        <v>105</v>
      </c>
      <c r="C43" s="39" t="s">
        <v>126</v>
      </c>
    </row>
  </sheetData>
  <sheetProtection algorithmName="SHA-512" hashValue="HwEwgtAxVHCj3yVlVbUtMlPm3lb1THjU/0ki7NlkJ0p+luZY+8e8ITxENI47iDrwOfQBfzCWa0jmVuuFFba4sw==" saltValue="+Di5c/hSo0hN/994QOCxgQ==" spinCount="100000" sheet="1" objects="1" scenarios="1"/>
  <mergeCells count="13">
    <mergeCell ref="B29:C29"/>
    <mergeCell ref="B31:C31"/>
    <mergeCell ref="B36:C36"/>
    <mergeCell ref="B39:C39"/>
    <mergeCell ref="B33:C33"/>
    <mergeCell ref="B26:C26"/>
    <mergeCell ref="B10:C10"/>
    <mergeCell ref="A1:C1"/>
    <mergeCell ref="B2:C2"/>
    <mergeCell ref="B9:C9"/>
    <mergeCell ref="B12:C12"/>
    <mergeCell ref="B19:C19"/>
    <mergeCell ref="B23:C23"/>
  </mergeCells>
  <pageMargins left="0.7" right="0.7" top="0.75" bottom="0.75" header="0.3" footer="0.3"/>
  <pageSetup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54"/>
  <sheetViews>
    <sheetView view="pageBreakPreview" topLeftCell="A2" zoomScale="70" zoomScaleNormal="100" zoomScaleSheetLayoutView="70" workbookViewId="0">
      <selection activeCell="B6" sqref="B6"/>
    </sheetView>
  </sheetViews>
  <sheetFormatPr defaultRowHeight="15" x14ac:dyDescent="0.25"/>
  <cols>
    <col min="1" max="1" width="44.5703125" customWidth="1"/>
    <col min="2" max="2" width="56.5703125" customWidth="1"/>
  </cols>
  <sheetData>
    <row r="1" spans="1:2" ht="86.25" customHeight="1" x14ac:dyDescent="0.25">
      <c r="A1" s="373" t="s">
        <v>775</v>
      </c>
      <c r="B1" s="374"/>
    </row>
    <row r="2" spans="1:2" ht="29.25" customHeight="1" x14ac:dyDescent="0.25">
      <c r="A2" s="378"/>
      <c r="B2" s="378"/>
    </row>
    <row r="3" spans="1:2" x14ac:dyDescent="0.25">
      <c r="A3" s="379" t="s">
        <v>137</v>
      </c>
      <c r="B3" s="380"/>
    </row>
    <row r="4" spans="1:2" ht="39.75" customHeight="1" x14ac:dyDescent="0.25">
      <c r="A4" s="78" t="s">
        <v>131</v>
      </c>
      <c r="B4" s="255" t="s">
        <v>834</v>
      </c>
    </row>
    <row r="5" spans="1:2" ht="37.5" customHeight="1" x14ac:dyDescent="0.25">
      <c r="A5" s="77" t="str">
        <f>IF(B4="Sole Bidder","","Total Nos. of Partners in the JV[excluding the Lead Partner]")</f>
        <v/>
      </c>
      <c r="B5" s="255"/>
    </row>
    <row r="6" spans="1:2" ht="16.5" x14ac:dyDescent="0.25">
      <c r="A6" s="70" t="str">
        <f>IF(B4="Sole Bidder","Name of the Sole Bidder", "Name of Lead Partner")</f>
        <v>Name of the Sole Bidder</v>
      </c>
      <c r="B6" s="255"/>
    </row>
    <row r="7" spans="1:2" ht="82.5" customHeight="1" x14ac:dyDescent="0.25">
      <c r="A7" s="49" t="str">
        <f>IF(B4="Sole Bidder","Address of the Sole Bidder", "Address of the Lead Partner")</f>
        <v>Address of the Sole Bidder</v>
      </c>
      <c r="B7" s="271"/>
    </row>
    <row r="8" spans="1:2" x14ac:dyDescent="0.25">
      <c r="A8" s="377"/>
      <c r="B8" s="377"/>
    </row>
    <row r="9" spans="1:2" ht="48.75" customHeight="1" x14ac:dyDescent="0.25">
      <c r="A9" s="50" t="str">
        <f>IF(B5="1","","Name of Other Partner - 2")</f>
        <v>Name of Other Partner - 2</v>
      </c>
      <c r="B9" s="256" t="s">
        <v>132</v>
      </c>
    </row>
    <row r="10" spans="1:2" ht="16.5" x14ac:dyDescent="0.25">
      <c r="A10" s="50" t="str">
        <f>IF(B5=1,"", "Address of other Partner-2")</f>
        <v>Address of other Partner-2</v>
      </c>
      <c r="B10" s="256" t="s">
        <v>132</v>
      </c>
    </row>
    <row r="11" spans="1:2" ht="16.5" x14ac:dyDescent="0.25">
      <c r="A11" s="50"/>
      <c r="B11" s="256" t="s">
        <v>132</v>
      </c>
    </row>
    <row r="12" spans="1:2" ht="16.5" x14ac:dyDescent="0.25">
      <c r="A12" s="50"/>
      <c r="B12" s="256" t="s">
        <v>132</v>
      </c>
    </row>
    <row r="13" spans="1:2" x14ac:dyDescent="0.25">
      <c r="A13" s="377"/>
      <c r="B13" s="377"/>
    </row>
    <row r="14" spans="1:2" ht="16.5" x14ac:dyDescent="0.25">
      <c r="A14" s="49" t="s">
        <v>133</v>
      </c>
      <c r="B14" s="255"/>
    </row>
    <row r="15" spans="1:2" ht="16.5" x14ac:dyDescent="0.25">
      <c r="A15" s="49" t="s">
        <v>134</v>
      </c>
      <c r="B15" s="255"/>
    </row>
    <row r="16" spans="1:2" x14ac:dyDescent="0.25">
      <c r="A16" s="375"/>
      <c r="B16" s="376"/>
    </row>
    <row r="17" spans="1:2" ht="16.5" x14ac:dyDescent="0.25">
      <c r="A17" s="49" t="s">
        <v>135</v>
      </c>
      <c r="B17" s="248"/>
    </row>
    <row r="18" spans="1:2" ht="16.5" x14ac:dyDescent="0.25">
      <c r="A18" s="49" t="s">
        <v>136</v>
      </c>
      <c r="B18" s="255"/>
    </row>
    <row r="51" spans="2:4" x14ac:dyDescent="0.25">
      <c r="B51" s="80"/>
      <c r="C51" s="80"/>
      <c r="D51" s="80"/>
    </row>
    <row r="52" spans="2:4" x14ac:dyDescent="0.25">
      <c r="B52" s="80">
        <v>1</v>
      </c>
      <c r="C52" s="80"/>
      <c r="D52" s="80">
        <v>1</v>
      </c>
    </row>
    <row r="53" spans="2:4" x14ac:dyDescent="0.25">
      <c r="B53" s="80" t="s">
        <v>467</v>
      </c>
      <c r="C53" s="80"/>
      <c r="D53" s="80"/>
    </row>
    <row r="54" spans="2:4" x14ac:dyDescent="0.25">
      <c r="B54" s="80"/>
      <c r="C54" s="80"/>
      <c r="D54" s="80"/>
    </row>
  </sheetData>
  <sheetProtection algorithmName="SHA-512" hashValue="ea+aCCJkKquTIF4KA5puf4/NHCpImv8rf6VVBlRgGtdVAlXe7hSBuBnwlcFj/69LCwdEBigJ1aIfAwLwuVhBDg==" saltValue="/p+h8rzFDvUZsy8ioA+80g==" spinCount="100000" sheet="1" objects="1" scenarios="1"/>
  <mergeCells count="6">
    <mergeCell ref="A1:B1"/>
    <mergeCell ref="A16:B16"/>
    <mergeCell ref="A13:B13"/>
    <mergeCell ref="A8:B8"/>
    <mergeCell ref="A2:B2"/>
    <mergeCell ref="A3:B3"/>
  </mergeCells>
  <dataValidations count="2">
    <dataValidation allowBlank="1" showDropDown="1" showInputMessage="1" showErrorMessage="1" sqref="B5"/>
    <dataValidation type="list" allowBlank="1" showInputMessage="1" showErrorMessage="1" sqref="B4">
      <formula1>"Sole Bidder, (JV) Joint Venture"</formula1>
    </dataValidation>
  </dataValidations>
  <pageMargins left="0.7" right="0.7" top="0.75" bottom="0.75" header="0.3" footer="0.3"/>
  <pageSetup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339"/>
  <sheetViews>
    <sheetView view="pageBreakPreview" topLeftCell="A256" zoomScale="70" zoomScaleNormal="100" zoomScaleSheetLayoutView="70" workbookViewId="0">
      <selection activeCell="I264" sqref="I264"/>
    </sheetView>
  </sheetViews>
  <sheetFormatPr defaultColWidth="9.140625" defaultRowHeight="14.25" x14ac:dyDescent="0.25"/>
  <cols>
    <col min="1" max="1" width="9.7109375" style="1" customWidth="1"/>
    <col min="2" max="4" width="14.5703125" style="1" customWidth="1"/>
    <col min="5" max="5" width="17.42578125" style="1" customWidth="1"/>
    <col min="6" max="6" width="59.42578125" style="1" customWidth="1"/>
    <col min="7" max="7" width="8.5703125" style="1" customWidth="1"/>
    <col min="8" max="8" width="10" style="1" customWidth="1"/>
    <col min="9" max="9" width="25.85546875" style="268" customWidth="1"/>
    <col min="10" max="10" width="25.85546875" style="269" customWidth="1"/>
    <col min="11" max="11" width="25.85546875" style="268" customWidth="1"/>
    <col min="12" max="16384" width="9.140625" style="1"/>
  </cols>
  <sheetData>
    <row r="1" spans="1:14" ht="15" customHeight="1" x14ac:dyDescent="0.25">
      <c r="A1" s="694" t="s">
        <v>777</v>
      </c>
      <c r="B1" s="694"/>
      <c r="C1" s="694"/>
      <c r="D1" s="694"/>
      <c r="E1" s="694"/>
      <c r="F1" s="694"/>
      <c r="G1" s="694"/>
      <c r="H1" s="694"/>
      <c r="I1" s="695" t="s">
        <v>0</v>
      </c>
      <c r="J1" s="696"/>
      <c r="K1" s="696"/>
      <c r="L1" s="697"/>
      <c r="M1" s="697"/>
      <c r="N1" s="697"/>
    </row>
    <row r="2" spans="1:14" ht="53.25" customHeight="1" x14ac:dyDescent="0.25">
      <c r="A2" s="698" t="s">
        <v>775</v>
      </c>
      <c r="B2" s="698"/>
      <c r="C2" s="698"/>
      <c r="D2" s="698"/>
      <c r="E2" s="698"/>
      <c r="F2" s="698"/>
      <c r="G2" s="698"/>
      <c r="H2" s="698"/>
      <c r="I2" s="695"/>
      <c r="J2" s="696"/>
      <c r="K2" s="696"/>
      <c r="L2" s="697"/>
      <c r="M2" s="697"/>
      <c r="N2" s="697"/>
    </row>
    <row r="3" spans="1:14" ht="14.25" customHeight="1" x14ac:dyDescent="0.25">
      <c r="A3" s="699" t="s">
        <v>9</v>
      </c>
      <c r="B3" s="700"/>
      <c r="C3" s="700"/>
      <c r="D3" s="700"/>
      <c r="E3" s="700"/>
      <c r="F3" s="700"/>
      <c r="G3" s="700"/>
      <c r="H3" s="700"/>
      <c r="I3" s="700"/>
      <c r="J3" s="700"/>
      <c r="K3" s="700"/>
      <c r="L3" s="697"/>
      <c r="M3" s="697"/>
      <c r="N3" s="697"/>
    </row>
    <row r="4" spans="1:14" ht="15" customHeight="1" x14ac:dyDescent="0.25">
      <c r="A4" s="701" t="s">
        <v>11</v>
      </c>
      <c r="B4" s="702"/>
      <c r="C4" s="702"/>
      <c r="D4" s="702"/>
      <c r="E4" s="702"/>
      <c r="F4" s="703"/>
      <c r="G4" s="704" t="s">
        <v>640</v>
      </c>
      <c r="H4" s="564"/>
      <c r="I4" s="564"/>
      <c r="J4" s="564"/>
      <c r="K4" s="564"/>
      <c r="L4" s="697"/>
      <c r="M4" s="697"/>
      <c r="N4" s="697"/>
    </row>
    <row r="5" spans="1:14" ht="14.25" customHeight="1" x14ac:dyDescent="0.25">
      <c r="A5" s="705"/>
      <c r="B5" s="706"/>
      <c r="C5" s="706"/>
      <c r="D5" s="706"/>
      <c r="E5" s="706"/>
      <c r="F5" s="707"/>
      <c r="G5" s="704"/>
      <c r="H5" s="564"/>
      <c r="I5" s="564"/>
      <c r="J5" s="564"/>
      <c r="K5" s="564"/>
      <c r="L5" s="697"/>
      <c r="M5" s="697"/>
      <c r="N5" s="697"/>
    </row>
    <row r="6" spans="1:14" ht="14.25" customHeight="1" x14ac:dyDescent="0.25">
      <c r="A6" s="708"/>
      <c r="B6" s="709"/>
      <c r="C6" s="709"/>
      <c r="D6" s="709"/>
      <c r="E6" s="709"/>
      <c r="F6" s="710"/>
      <c r="G6" s="704"/>
      <c r="H6" s="564"/>
      <c r="I6" s="564"/>
      <c r="J6" s="564"/>
      <c r="K6" s="564"/>
      <c r="L6" s="697"/>
      <c r="M6" s="697"/>
      <c r="N6" s="697"/>
    </row>
    <row r="7" spans="1:14" ht="37.5" customHeight="1" x14ac:dyDescent="0.25">
      <c r="A7" s="711" t="s">
        <v>1</v>
      </c>
      <c r="B7" s="712"/>
      <c r="C7" s="712"/>
      <c r="D7" s="712"/>
      <c r="E7" s="712"/>
      <c r="F7" s="713">
        <f>'Name of Bidder'!B6</f>
        <v>0</v>
      </c>
      <c r="G7" s="704"/>
      <c r="H7" s="564"/>
      <c r="I7" s="564"/>
      <c r="J7" s="564"/>
      <c r="K7" s="564"/>
      <c r="L7" s="697"/>
      <c r="M7" s="697"/>
      <c r="N7" s="697"/>
    </row>
    <row r="8" spans="1:14" ht="14.25" customHeight="1" x14ac:dyDescent="0.25">
      <c r="A8" s="714" t="s">
        <v>2</v>
      </c>
      <c r="B8" s="715"/>
      <c r="C8" s="715"/>
      <c r="D8" s="715"/>
      <c r="E8" s="715"/>
      <c r="F8" s="716">
        <f>'Name of Bidder'!B7:B7</f>
        <v>0</v>
      </c>
      <c r="G8" s="704"/>
      <c r="H8" s="564"/>
      <c r="I8" s="564"/>
      <c r="J8" s="564"/>
      <c r="K8" s="564"/>
      <c r="L8" s="697"/>
      <c r="M8" s="697"/>
      <c r="N8" s="697"/>
    </row>
    <row r="9" spans="1:14" x14ac:dyDescent="0.25">
      <c r="A9" s="717"/>
      <c r="B9" s="718"/>
      <c r="C9" s="718"/>
      <c r="D9" s="718"/>
      <c r="E9" s="718"/>
      <c r="F9" s="719"/>
      <c r="G9" s="704"/>
      <c r="H9" s="564"/>
      <c r="I9" s="564"/>
      <c r="J9" s="564"/>
      <c r="K9" s="564"/>
      <c r="L9" s="697"/>
      <c r="M9" s="697"/>
      <c r="N9" s="697"/>
    </row>
    <row r="10" spans="1:14" ht="14.25" customHeight="1" x14ac:dyDescent="0.25">
      <c r="A10" s="720" t="s">
        <v>3</v>
      </c>
      <c r="B10" s="721"/>
      <c r="C10" s="721"/>
      <c r="D10" s="721"/>
      <c r="E10" s="721"/>
      <c r="F10" s="721"/>
      <c r="G10" s="721"/>
      <c r="H10" s="721"/>
      <c r="I10" s="721"/>
      <c r="J10" s="721"/>
      <c r="K10" s="721"/>
      <c r="L10" s="697"/>
      <c r="M10" s="697"/>
      <c r="N10" s="697"/>
    </row>
    <row r="11" spans="1:14" ht="14.25" customHeight="1" thickBot="1" x14ac:dyDescent="0.3">
      <c r="A11" s="722" t="s">
        <v>4</v>
      </c>
      <c r="B11" s="723"/>
      <c r="C11" s="723"/>
      <c r="D11" s="723"/>
      <c r="E11" s="723"/>
      <c r="F11" s="723"/>
      <c r="G11" s="723"/>
      <c r="H11" s="723"/>
      <c r="I11" s="723"/>
      <c r="J11" s="723"/>
      <c r="K11" s="724"/>
      <c r="L11" s="697"/>
      <c r="M11" s="697"/>
      <c r="N11" s="697"/>
    </row>
    <row r="12" spans="1:14" ht="111.75" customHeight="1" x14ac:dyDescent="0.25">
      <c r="A12" s="725" t="s">
        <v>10</v>
      </c>
      <c r="B12" s="726" t="s">
        <v>57</v>
      </c>
      <c r="C12" s="726" t="s">
        <v>635</v>
      </c>
      <c r="D12" s="726" t="s">
        <v>63</v>
      </c>
      <c r="E12" s="726" t="s">
        <v>636</v>
      </c>
      <c r="F12" s="726" t="s">
        <v>5</v>
      </c>
      <c r="G12" s="726" t="s">
        <v>6</v>
      </c>
      <c r="H12" s="726" t="s">
        <v>7</v>
      </c>
      <c r="I12" s="727" t="s">
        <v>58</v>
      </c>
      <c r="J12" s="728" t="s">
        <v>638</v>
      </c>
      <c r="K12" s="729" t="s">
        <v>637</v>
      </c>
      <c r="L12" s="697"/>
      <c r="M12" s="697"/>
      <c r="N12" s="697"/>
    </row>
    <row r="13" spans="1:14" ht="27.75" customHeight="1" thickBot="1" x14ac:dyDescent="0.3">
      <c r="A13" s="730">
        <v>1</v>
      </c>
      <c r="B13" s="731">
        <v>2</v>
      </c>
      <c r="C13" s="731">
        <v>3</v>
      </c>
      <c r="D13" s="731">
        <v>4</v>
      </c>
      <c r="E13" s="731">
        <v>5</v>
      </c>
      <c r="F13" s="731">
        <v>6</v>
      </c>
      <c r="G13" s="731">
        <v>7</v>
      </c>
      <c r="H13" s="731">
        <v>8</v>
      </c>
      <c r="I13" s="732">
        <v>9</v>
      </c>
      <c r="J13" s="733" t="s">
        <v>639</v>
      </c>
      <c r="K13" s="734"/>
      <c r="L13" s="697"/>
      <c r="M13" s="697"/>
      <c r="N13" s="697"/>
    </row>
    <row r="14" spans="1:14" ht="26.25" customHeight="1" x14ac:dyDescent="0.25">
      <c r="A14" s="735" t="s">
        <v>8</v>
      </c>
      <c r="B14" s="736" t="s">
        <v>15</v>
      </c>
      <c r="C14" s="737"/>
      <c r="D14" s="737"/>
      <c r="E14" s="737"/>
      <c r="F14" s="737"/>
      <c r="G14" s="737"/>
      <c r="H14" s="737"/>
      <c r="I14" s="737"/>
      <c r="J14" s="737"/>
      <c r="K14" s="738"/>
      <c r="L14" s="697"/>
      <c r="M14" s="697"/>
      <c r="N14" s="697"/>
    </row>
    <row r="15" spans="1:14" ht="15.75" x14ac:dyDescent="0.25">
      <c r="A15" s="83" t="s">
        <v>196</v>
      </c>
      <c r="B15" s="690"/>
      <c r="C15" s="690"/>
      <c r="D15" s="690"/>
      <c r="E15" s="690"/>
      <c r="F15" s="84" t="s">
        <v>229</v>
      </c>
      <c r="G15" s="81"/>
      <c r="H15" s="81"/>
      <c r="I15" s="691"/>
      <c r="J15" s="692"/>
      <c r="K15" s="693"/>
      <c r="L15" s="697"/>
      <c r="M15" s="697"/>
      <c r="N15" s="697"/>
    </row>
    <row r="16" spans="1:14" ht="33.75" customHeight="1" x14ac:dyDescent="0.25">
      <c r="A16" s="85">
        <v>1.1000000000000001</v>
      </c>
      <c r="B16" s="550">
        <v>85042330</v>
      </c>
      <c r="C16" s="76"/>
      <c r="D16" s="552">
        <v>0.18</v>
      </c>
      <c r="E16" s="265">
        <v>0.18</v>
      </c>
      <c r="F16" s="159" t="s">
        <v>230</v>
      </c>
      <c r="G16" s="87" t="s">
        <v>313</v>
      </c>
      <c r="H16" s="249">
        <v>2</v>
      </c>
      <c r="I16" s="266"/>
      <c r="J16" s="692">
        <f>(H16*I16)</f>
        <v>0</v>
      </c>
      <c r="K16" s="693">
        <f>IF(E16="",D16*J16,E16*J16)</f>
        <v>0</v>
      </c>
      <c r="L16" s="697"/>
      <c r="M16" s="697"/>
      <c r="N16" s="697"/>
    </row>
    <row r="17" spans="1:14" ht="31.5" x14ac:dyDescent="0.25">
      <c r="A17" s="85">
        <v>1.2</v>
      </c>
      <c r="B17" s="550">
        <v>85049010</v>
      </c>
      <c r="C17" s="76"/>
      <c r="D17" s="552">
        <v>0.18</v>
      </c>
      <c r="E17" s="265">
        <v>0.18</v>
      </c>
      <c r="F17" s="160" t="s">
        <v>493</v>
      </c>
      <c r="G17" s="87" t="s">
        <v>314</v>
      </c>
      <c r="H17" s="249">
        <v>2</v>
      </c>
      <c r="I17" s="266"/>
      <c r="J17" s="692">
        <f t="shared" ref="J17:J73" si="0">(H17*I17)</f>
        <v>0</v>
      </c>
      <c r="K17" s="693">
        <f t="shared" ref="K17:K62" si="1">IF(E17="",D17*J17,E17*J17)</f>
        <v>0</v>
      </c>
      <c r="L17" s="697"/>
      <c r="M17" s="697"/>
      <c r="N17" s="697"/>
    </row>
    <row r="18" spans="1:14" ht="30" x14ac:dyDescent="0.25">
      <c r="A18" s="85">
        <v>1.3</v>
      </c>
      <c r="B18" s="550">
        <v>84248990</v>
      </c>
      <c r="C18" s="76"/>
      <c r="D18" s="552">
        <v>0.18</v>
      </c>
      <c r="E18" s="265">
        <v>0.18</v>
      </c>
      <c r="F18" s="159" t="s">
        <v>494</v>
      </c>
      <c r="G18" s="87" t="s">
        <v>313</v>
      </c>
      <c r="H18" s="249">
        <v>2</v>
      </c>
      <c r="I18" s="266"/>
      <c r="J18" s="692">
        <f t="shared" si="0"/>
        <v>0</v>
      </c>
      <c r="K18" s="693">
        <f t="shared" si="1"/>
        <v>0</v>
      </c>
      <c r="L18" s="697"/>
      <c r="M18" s="697"/>
      <c r="N18" s="697"/>
    </row>
    <row r="19" spans="1:14" ht="15" x14ac:dyDescent="0.25">
      <c r="A19" s="85">
        <v>1.4</v>
      </c>
      <c r="B19" s="551">
        <v>85049010</v>
      </c>
      <c r="C19" s="76"/>
      <c r="D19" s="553">
        <v>0.18</v>
      </c>
      <c r="E19" s="265">
        <v>0.18</v>
      </c>
      <c r="F19" s="159" t="s">
        <v>495</v>
      </c>
      <c r="G19" s="87" t="s">
        <v>313</v>
      </c>
      <c r="H19" s="249">
        <v>2</v>
      </c>
      <c r="I19" s="266"/>
      <c r="J19" s="692">
        <f t="shared" si="0"/>
        <v>0</v>
      </c>
      <c r="K19" s="693">
        <f t="shared" si="1"/>
        <v>0</v>
      </c>
      <c r="L19" s="697"/>
      <c r="M19" s="697"/>
      <c r="N19" s="697"/>
    </row>
    <row r="20" spans="1:14" ht="15.75" x14ac:dyDescent="0.25">
      <c r="A20" s="83" t="s">
        <v>197</v>
      </c>
      <c r="B20" s="551"/>
      <c r="C20" s="570"/>
      <c r="D20" s="690"/>
      <c r="E20" s="570"/>
      <c r="F20" s="161" t="s">
        <v>231</v>
      </c>
      <c r="G20" s="81"/>
      <c r="H20" s="250"/>
      <c r="I20" s="691"/>
      <c r="J20" s="692"/>
      <c r="K20" s="693">
        <f t="shared" si="1"/>
        <v>0</v>
      </c>
      <c r="L20" s="697"/>
      <c r="M20" s="697"/>
      <c r="N20" s="697"/>
    </row>
    <row r="21" spans="1:14" ht="15" x14ac:dyDescent="0.25">
      <c r="A21" s="85">
        <v>1.1000000000000001</v>
      </c>
      <c r="B21" s="550">
        <v>85042100</v>
      </c>
      <c r="C21" s="76"/>
      <c r="D21" s="552">
        <v>0.18</v>
      </c>
      <c r="E21" s="265">
        <v>0.18</v>
      </c>
      <c r="F21" s="159" t="s">
        <v>652</v>
      </c>
      <c r="G21" s="87" t="s">
        <v>313</v>
      </c>
      <c r="H21" s="249">
        <v>2</v>
      </c>
      <c r="I21" s="266"/>
      <c r="J21" s="692">
        <f t="shared" si="0"/>
        <v>0</v>
      </c>
      <c r="K21" s="693">
        <f t="shared" si="1"/>
        <v>0</v>
      </c>
      <c r="L21" s="697"/>
      <c r="M21" s="697"/>
      <c r="N21" s="697"/>
    </row>
    <row r="22" spans="1:14" ht="15.75" x14ac:dyDescent="0.25">
      <c r="A22" s="83" t="s">
        <v>198</v>
      </c>
      <c r="B22" s="551"/>
      <c r="C22" s="570"/>
      <c r="D22" s="690"/>
      <c r="E22" s="570"/>
      <c r="F22" s="161" t="s">
        <v>496</v>
      </c>
      <c r="G22" s="87"/>
      <c r="H22" s="249"/>
      <c r="I22" s="691"/>
      <c r="J22" s="692"/>
      <c r="K22" s="693"/>
      <c r="L22" s="697"/>
      <c r="M22" s="697"/>
      <c r="N22" s="697"/>
    </row>
    <row r="23" spans="1:14" ht="15" x14ac:dyDescent="0.25">
      <c r="A23" s="85">
        <v>1.1000000000000001</v>
      </c>
      <c r="B23" s="550"/>
      <c r="C23" s="76"/>
      <c r="D23" s="552">
        <v>0.18</v>
      </c>
      <c r="E23" s="265">
        <v>0.18</v>
      </c>
      <c r="F23" s="159" t="s">
        <v>653</v>
      </c>
      <c r="G23" s="87" t="s">
        <v>313</v>
      </c>
      <c r="H23" s="249">
        <v>1</v>
      </c>
      <c r="I23" s="266"/>
      <c r="J23" s="692">
        <f t="shared" si="0"/>
        <v>0</v>
      </c>
      <c r="K23" s="693">
        <f t="shared" si="1"/>
        <v>0</v>
      </c>
      <c r="L23" s="697"/>
      <c r="M23" s="697"/>
      <c r="N23" s="697"/>
    </row>
    <row r="24" spans="1:14" ht="15.75" x14ac:dyDescent="0.25">
      <c r="A24" s="83" t="s">
        <v>199</v>
      </c>
      <c r="B24" s="551"/>
      <c r="C24" s="573"/>
      <c r="D24" s="690"/>
      <c r="E24" s="573"/>
      <c r="F24" s="161" t="s">
        <v>232</v>
      </c>
      <c r="G24" s="87"/>
      <c r="H24" s="249"/>
      <c r="I24" s="691"/>
      <c r="J24" s="692"/>
      <c r="K24" s="693"/>
      <c r="L24" s="697"/>
      <c r="M24" s="697"/>
      <c r="N24" s="697"/>
    </row>
    <row r="25" spans="1:14" ht="15.75" x14ac:dyDescent="0.25">
      <c r="A25" s="83">
        <v>1</v>
      </c>
      <c r="B25" s="550"/>
      <c r="C25" s="573"/>
      <c r="D25" s="570"/>
      <c r="E25" s="573"/>
      <c r="F25" s="161" t="s">
        <v>233</v>
      </c>
      <c r="G25" s="87"/>
      <c r="H25" s="249"/>
      <c r="I25" s="691"/>
      <c r="J25" s="692"/>
      <c r="K25" s="693"/>
      <c r="L25" s="697"/>
      <c r="M25" s="697"/>
      <c r="N25" s="697"/>
    </row>
    <row r="26" spans="1:14" ht="30" x14ac:dyDescent="0.25">
      <c r="A26" s="85" t="s">
        <v>200</v>
      </c>
      <c r="B26" s="550">
        <v>85352911</v>
      </c>
      <c r="C26" s="76"/>
      <c r="D26" s="552">
        <v>0.18</v>
      </c>
      <c r="E26" s="265">
        <v>0.18</v>
      </c>
      <c r="F26" s="159" t="s">
        <v>798</v>
      </c>
      <c r="G26" s="87" t="s">
        <v>315</v>
      </c>
      <c r="H26" s="249">
        <v>6</v>
      </c>
      <c r="I26" s="266"/>
      <c r="J26" s="692">
        <f t="shared" si="0"/>
        <v>0</v>
      </c>
      <c r="K26" s="693">
        <f t="shared" si="1"/>
        <v>0</v>
      </c>
      <c r="L26" s="697"/>
      <c r="M26" s="697"/>
      <c r="N26" s="697"/>
    </row>
    <row r="27" spans="1:14" ht="15.75" x14ac:dyDescent="0.25">
      <c r="A27" s="83">
        <v>2</v>
      </c>
      <c r="B27" s="550"/>
      <c r="C27" s="570"/>
      <c r="D27" s="570"/>
      <c r="E27" s="570"/>
      <c r="F27" s="161" t="s">
        <v>234</v>
      </c>
      <c r="G27" s="87"/>
      <c r="H27" s="249"/>
      <c r="I27" s="691"/>
      <c r="J27" s="692"/>
      <c r="K27" s="693"/>
      <c r="L27" s="697"/>
      <c r="M27" s="697"/>
      <c r="N27" s="697"/>
    </row>
    <row r="28" spans="1:14" ht="30" x14ac:dyDescent="0.25">
      <c r="A28" s="85" t="s">
        <v>200</v>
      </c>
      <c r="B28" s="550">
        <v>85353090</v>
      </c>
      <c r="C28" s="76"/>
      <c r="D28" s="552">
        <v>0.18</v>
      </c>
      <c r="E28" s="265">
        <v>0.18</v>
      </c>
      <c r="F28" s="159" t="s">
        <v>235</v>
      </c>
      <c r="G28" s="87" t="s">
        <v>315</v>
      </c>
      <c r="H28" s="249">
        <v>5</v>
      </c>
      <c r="I28" s="266"/>
      <c r="J28" s="692">
        <f t="shared" si="0"/>
        <v>0</v>
      </c>
      <c r="K28" s="693">
        <f t="shared" si="1"/>
        <v>0</v>
      </c>
      <c r="L28" s="697"/>
      <c r="M28" s="697"/>
      <c r="N28" s="697"/>
    </row>
    <row r="29" spans="1:14" ht="30" x14ac:dyDescent="0.25">
      <c r="A29" s="85" t="s">
        <v>201</v>
      </c>
      <c r="B29" s="550">
        <v>85353090</v>
      </c>
      <c r="C29" s="76"/>
      <c r="D29" s="552">
        <v>0.18</v>
      </c>
      <c r="E29" s="265">
        <v>0.18</v>
      </c>
      <c r="F29" s="159" t="s">
        <v>498</v>
      </c>
      <c r="G29" s="87" t="s">
        <v>315</v>
      </c>
      <c r="H29" s="249">
        <v>9</v>
      </c>
      <c r="I29" s="266"/>
      <c r="J29" s="692">
        <f t="shared" si="0"/>
        <v>0</v>
      </c>
      <c r="K29" s="693">
        <f t="shared" si="1"/>
        <v>0</v>
      </c>
      <c r="L29" s="697"/>
      <c r="M29" s="697"/>
      <c r="N29" s="697"/>
    </row>
    <row r="30" spans="1:14" ht="30" x14ac:dyDescent="0.25">
      <c r="A30" s="85" t="s">
        <v>202</v>
      </c>
      <c r="B30" s="550">
        <v>85353090</v>
      </c>
      <c r="C30" s="76"/>
      <c r="D30" s="552">
        <v>0.18</v>
      </c>
      <c r="E30" s="265">
        <v>0.18</v>
      </c>
      <c r="F30" s="159" t="s">
        <v>236</v>
      </c>
      <c r="G30" s="87" t="s">
        <v>315</v>
      </c>
      <c r="H30" s="249">
        <v>5</v>
      </c>
      <c r="I30" s="266"/>
      <c r="J30" s="692">
        <f t="shared" si="0"/>
        <v>0</v>
      </c>
      <c r="K30" s="693">
        <f t="shared" si="1"/>
        <v>0</v>
      </c>
      <c r="L30" s="697"/>
      <c r="M30" s="697"/>
      <c r="N30" s="697"/>
    </row>
    <row r="31" spans="1:14" ht="30" x14ac:dyDescent="0.25">
      <c r="A31" s="85" t="s">
        <v>204</v>
      </c>
      <c r="B31" s="550">
        <v>85353090</v>
      </c>
      <c r="C31" s="76"/>
      <c r="D31" s="552">
        <v>0.18</v>
      </c>
      <c r="E31" s="265">
        <v>0.18</v>
      </c>
      <c r="F31" s="159" t="s">
        <v>237</v>
      </c>
      <c r="G31" s="87" t="s">
        <v>315</v>
      </c>
      <c r="H31" s="249">
        <v>2</v>
      </c>
      <c r="I31" s="266"/>
      <c r="J31" s="692">
        <f t="shared" si="0"/>
        <v>0</v>
      </c>
      <c r="K31" s="693">
        <f t="shared" si="1"/>
        <v>0</v>
      </c>
      <c r="L31" s="697"/>
      <c r="M31" s="697"/>
      <c r="N31" s="697"/>
    </row>
    <row r="32" spans="1:14" ht="15.75" x14ac:dyDescent="0.25">
      <c r="A32" s="83">
        <v>3</v>
      </c>
      <c r="B32" s="550"/>
      <c r="C32" s="570"/>
      <c r="D32" s="570"/>
      <c r="E32" s="570"/>
      <c r="F32" s="161" t="s">
        <v>238</v>
      </c>
      <c r="G32" s="87"/>
      <c r="H32" s="249"/>
      <c r="I32" s="691"/>
      <c r="J32" s="692"/>
      <c r="K32" s="693"/>
      <c r="L32" s="697"/>
      <c r="M32" s="697"/>
      <c r="N32" s="697"/>
    </row>
    <row r="33" spans="1:14" ht="30" x14ac:dyDescent="0.25">
      <c r="A33" s="85" t="s">
        <v>200</v>
      </c>
      <c r="B33" s="550">
        <v>85359090</v>
      </c>
      <c r="C33" s="76"/>
      <c r="D33" s="552">
        <v>0.18</v>
      </c>
      <c r="E33" s="265">
        <v>0.18</v>
      </c>
      <c r="F33" s="159" t="s">
        <v>499</v>
      </c>
      <c r="G33" s="87" t="s">
        <v>315</v>
      </c>
      <c r="H33" s="249">
        <v>15</v>
      </c>
      <c r="I33" s="266"/>
      <c r="J33" s="692">
        <f t="shared" si="0"/>
        <v>0</v>
      </c>
      <c r="K33" s="693">
        <f t="shared" si="1"/>
        <v>0</v>
      </c>
      <c r="L33" s="697"/>
      <c r="M33" s="697"/>
      <c r="N33" s="697"/>
    </row>
    <row r="34" spans="1:14" ht="30" x14ac:dyDescent="0.25">
      <c r="A34" s="85" t="s">
        <v>201</v>
      </c>
      <c r="B34" s="550">
        <v>85359090</v>
      </c>
      <c r="C34" s="76"/>
      <c r="D34" s="552">
        <v>0.18</v>
      </c>
      <c r="E34" s="265">
        <v>0.18</v>
      </c>
      <c r="F34" s="159" t="s">
        <v>500</v>
      </c>
      <c r="G34" s="87" t="s">
        <v>315</v>
      </c>
      <c r="H34" s="249">
        <v>3</v>
      </c>
      <c r="I34" s="266"/>
      <c r="J34" s="692">
        <f t="shared" si="0"/>
        <v>0</v>
      </c>
      <c r="K34" s="693">
        <f t="shared" si="1"/>
        <v>0</v>
      </c>
      <c r="L34" s="697"/>
      <c r="M34" s="697"/>
      <c r="N34" s="697"/>
    </row>
    <row r="35" spans="1:14" ht="15.75" x14ac:dyDescent="0.25">
      <c r="A35" s="83">
        <v>4</v>
      </c>
      <c r="B35" s="739"/>
      <c r="C35" s="570"/>
      <c r="D35" s="562"/>
      <c r="E35" s="570"/>
      <c r="F35" s="161" t="s">
        <v>501</v>
      </c>
      <c r="G35" s="87"/>
      <c r="H35" s="249"/>
      <c r="I35" s="691"/>
      <c r="J35" s="692"/>
      <c r="K35" s="693"/>
      <c r="L35" s="697"/>
      <c r="M35" s="697"/>
      <c r="N35" s="697"/>
    </row>
    <row r="36" spans="1:14" ht="15.75" x14ac:dyDescent="0.25">
      <c r="A36" s="83" t="s">
        <v>200</v>
      </c>
      <c r="B36" s="550">
        <v>85359090</v>
      </c>
      <c r="C36" s="76"/>
      <c r="D36" s="552">
        <v>0.18</v>
      </c>
      <c r="E36" s="265">
        <v>0.18</v>
      </c>
      <c r="F36" s="159" t="s">
        <v>502</v>
      </c>
      <c r="G36" s="87" t="s">
        <v>315</v>
      </c>
      <c r="H36" s="249">
        <v>12</v>
      </c>
      <c r="I36" s="266"/>
      <c r="J36" s="692">
        <f t="shared" si="0"/>
        <v>0</v>
      </c>
      <c r="K36" s="693">
        <f t="shared" si="1"/>
        <v>0</v>
      </c>
      <c r="L36" s="697"/>
      <c r="M36" s="697"/>
      <c r="N36" s="697"/>
    </row>
    <row r="37" spans="1:14" ht="30" x14ac:dyDescent="0.25">
      <c r="A37" s="83">
        <v>5</v>
      </c>
      <c r="B37" s="551">
        <v>85354010</v>
      </c>
      <c r="C37" s="76"/>
      <c r="D37" s="552">
        <v>0.18</v>
      </c>
      <c r="E37" s="265">
        <v>0.18</v>
      </c>
      <c r="F37" s="254" t="s">
        <v>503</v>
      </c>
      <c r="G37" s="87" t="s">
        <v>315</v>
      </c>
      <c r="H37" s="249">
        <v>12</v>
      </c>
      <c r="I37" s="266"/>
      <c r="J37" s="692">
        <f t="shared" si="0"/>
        <v>0</v>
      </c>
      <c r="K37" s="693">
        <f t="shared" si="1"/>
        <v>0</v>
      </c>
      <c r="L37" s="697"/>
      <c r="M37" s="697"/>
      <c r="N37" s="697"/>
    </row>
    <row r="38" spans="1:14" ht="15.75" x14ac:dyDescent="0.25">
      <c r="A38" s="83" t="s">
        <v>203</v>
      </c>
      <c r="B38" s="550"/>
      <c r="C38" s="570"/>
      <c r="D38" s="570"/>
      <c r="E38" s="570"/>
      <c r="F38" s="161"/>
      <c r="G38" s="87"/>
      <c r="H38" s="249"/>
      <c r="I38" s="691"/>
      <c r="J38" s="692"/>
      <c r="K38" s="693"/>
      <c r="L38" s="697"/>
      <c r="M38" s="697"/>
      <c r="N38" s="697"/>
    </row>
    <row r="39" spans="1:14" ht="15.75" x14ac:dyDescent="0.25">
      <c r="A39" s="83">
        <v>1.1000000000000001</v>
      </c>
      <c r="B39" s="550"/>
      <c r="C39" s="570"/>
      <c r="D39" s="570"/>
      <c r="E39" s="570"/>
      <c r="F39" s="161" t="s">
        <v>239</v>
      </c>
      <c r="G39" s="87"/>
      <c r="H39" s="249"/>
      <c r="I39" s="691"/>
      <c r="J39" s="692"/>
      <c r="K39" s="693"/>
      <c r="L39" s="697"/>
      <c r="M39" s="697"/>
      <c r="N39" s="697"/>
    </row>
    <row r="40" spans="1:14" ht="105" x14ac:dyDescent="0.25">
      <c r="A40" s="85"/>
      <c r="B40" s="550"/>
      <c r="C40" s="570"/>
      <c r="D40" s="570"/>
      <c r="E40" s="570"/>
      <c r="F40" s="159" t="s">
        <v>240</v>
      </c>
      <c r="G40" s="87"/>
      <c r="H40" s="249"/>
      <c r="I40" s="740"/>
      <c r="J40" s="692">
        <f t="shared" si="0"/>
        <v>0</v>
      </c>
      <c r="K40" s="693">
        <f t="shared" si="1"/>
        <v>0</v>
      </c>
      <c r="L40" s="697"/>
      <c r="M40" s="697"/>
      <c r="N40" s="697"/>
    </row>
    <row r="41" spans="1:14" ht="15.75" x14ac:dyDescent="0.2">
      <c r="A41" s="82"/>
      <c r="B41" s="550"/>
      <c r="C41" s="570"/>
      <c r="D41" s="570"/>
      <c r="E41" s="570"/>
      <c r="F41" s="161" t="s">
        <v>241</v>
      </c>
      <c r="G41" s="81"/>
      <c r="H41" s="250"/>
      <c r="I41" s="691"/>
      <c r="J41" s="692"/>
      <c r="K41" s="693"/>
      <c r="L41" s="697"/>
      <c r="M41" s="697"/>
      <c r="N41" s="697"/>
    </row>
    <row r="42" spans="1:14" ht="15" x14ac:dyDescent="0.25">
      <c r="A42" s="85" t="s">
        <v>200</v>
      </c>
      <c r="B42" s="550">
        <v>72169990</v>
      </c>
      <c r="C42" s="76"/>
      <c r="D42" s="552">
        <v>0.18</v>
      </c>
      <c r="E42" s="265">
        <v>0.18</v>
      </c>
      <c r="F42" s="159" t="s">
        <v>242</v>
      </c>
      <c r="G42" s="87" t="s">
        <v>316</v>
      </c>
      <c r="H42" s="249">
        <v>2</v>
      </c>
      <c r="I42" s="266"/>
      <c r="J42" s="692">
        <f t="shared" si="0"/>
        <v>0</v>
      </c>
      <c r="K42" s="693">
        <f t="shared" si="1"/>
        <v>0</v>
      </c>
      <c r="L42" s="697"/>
      <c r="M42" s="697"/>
      <c r="N42" s="697"/>
    </row>
    <row r="43" spans="1:14" ht="15" x14ac:dyDescent="0.25">
      <c r="A43" s="85" t="s">
        <v>201</v>
      </c>
      <c r="B43" s="550">
        <v>72169990</v>
      </c>
      <c r="C43" s="76"/>
      <c r="D43" s="552">
        <v>0.18</v>
      </c>
      <c r="E43" s="265">
        <v>0.18</v>
      </c>
      <c r="F43" s="159" t="s">
        <v>243</v>
      </c>
      <c r="G43" s="87" t="s">
        <v>316</v>
      </c>
      <c r="H43" s="249">
        <v>2</v>
      </c>
      <c r="I43" s="266"/>
      <c r="J43" s="692">
        <f t="shared" si="0"/>
        <v>0</v>
      </c>
      <c r="K43" s="693">
        <f t="shared" si="1"/>
        <v>0</v>
      </c>
      <c r="L43" s="697"/>
      <c r="M43" s="697"/>
      <c r="N43" s="697"/>
    </row>
    <row r="44" spans="1:14" ht="15" x14ac:dyDescent="0.25">
      <c r="A44" s="85" t="s">
        <v>202</v>
      </c>
      <c r="B44" s="550">
        <v>72169990</v>
      </c>
      <c r="C44" s="76"/>
      <c r="D44" s="552">
        <v>0.18</v>
      </c>
      <c r="E44" s="265">
        <v>0.18</v>
      </c>
      <c r="F44" s="159" t="s">
        <v>244</v>
      </c>
      <c r="G44" s="87" t="s">
        <v>316</v>
      </c>
      <c r="H44" s="249">
        <v>1</v>
      </c>
      <c r="I44" s="266"/>
      <c r="J44" s="692">
        <f t="shared" si="0"/>
        <v>0</v>
      </c>
      <c r="K44" s="693">
        <f t="shared" si="1"/>
        <v>0</v>
      </c>
      <c r="L44" s="697"/>
      <c r="M44" s="697"/>
      <c r="N44" s="697"/>
    </row>
    <row r="45" spans="1:14" ht="15" x14ac:dyDescent="0.25">
      <c r="A45" s="85" t="s">
        <v>204</v>
      </c>
      <c r="B45" s="550">
        <v>72169990</v>
      </c>
      <c r="C45" s="76"/>
      <c r="D45" s="552">
        <v>0.18</v>
      </c>
      <c r="E45" s="265">
        <v>0.18</v>
      </c>
      <c r="F45" s="159" t="s">
        <v>245</v>
      </c>
      <c r="G45" s="87" t="s">
        <v>316</v>
      </c>
      <c r="H45" s="249">
        <v>1</v>
      </c>
      <c r="I45" s="266"/>
      <c r="J45" s="692">
        <f t="shared" si="0"/>
        <v>0</v>
      </c>
      <c r="K45" s="693">
        <f t="shared" si="1"/>
        <v>0</v>
      </c>
      <c r="L45" s="697"/>
      <c r="M45" s="697"/>
      <c r="N45" s="697"/>
    </row>
    <row r="46" spans="1:14" ht="15" x14ac:dyDescent="0.25">
      <c r="A46" s="85" t="s">
        <v>204</v>
      </c>
      <c r="B46" s="550">
        <v>72169990</v>
      </c>
      <c r="C46" s="76"/>
      <c r="D46" s="552">
        <v>0.18</v>
      </c>
      <c r="E46" s="265">
        <v>0.18</v>
      </c>
      <c r="F46" s="159" t="s">
        <v>504</v>
      </c>
      <c r="G46" s="87" t="s">
        <v>316</v>
      </c>
      <c r="H46" s="249">
        <v>2</v>
      </c>
      <c r="I46" s="266"/>
      <c r="J46" s="692">
        <f t="shared" si="0"/>
        <v>0</v>
      </c>
      <c r="K46" s="693">
        <f t="shared" si="1"/>
        <v>0</v>
      </c>
      <c r="L46" s="697"/>
      <c r="M46" s="697"/>
      <c r="N46" s="697"/>
    </row>
    <row r="47" spans="1:14" ht="15.75" x14ac:dyDescent="0.25">
      <c r="A47" s="83">
        <v>1.2</v>
      </c>
      <c r="B47" s="550">
        <v>85462040</v>
      </c>
      <c r="C47" s="76"/>
      <c r="D47" s="552">
        <v>0.18</v>
      </c>
      <c r="E47" s="265">
        <v>0.18</v>
      </c>
      <c r="F47" s="159" t="s">
        <v>654</v>
      </c>
      <c r="G47" s="87" t="s">
        <v>315</v>
      </c>
      <c r="H47" s="249">
        <v>85</v>
      </c>
      <c r="I47" s="266"/>
      <c r="J47" s="692">
        <f t="shared" si="0"/>
        <v>0</v>
      </c>
      <c r="K47" s="693">
        <f t="shared" si="1"/>
        <v>0</v>
      </c>
      <c r="L47" s="697"/>
      <c r="M47" s="697"/>
      <c r="N47" s="697"/>
    </row>
    <row r="48" spans="1:14" ht="15.75" x14ac:dyDescent="0.25">
      <c r="A48" s="83" t="s">
        <v>205</v>
      </c>
      <c r="B48" s="550"/>
      <c r="C48" s="570"/>
      <c r="D48" s="570"/>
      <c r="E48" s="570"/>
      <c r="F48" s="161" t="s">
        <v>246</v>
      </c>
      <c r="G48" s="87"/>
      <c r="H48" s="249"/>
      <c r="I48" s="691"/>
      <c r="J48" s="692"/>
      <c r="K48" s="693"/>
      <c r="L48" s="697"/>
      <c r="M48" s="697"/>
      <c r="N48" s="697"/>
    </row>
    <row r="49" spans="1:14" ht="15.75" x14ac:dyDescent="0.25">
      <c r="A49" s="83">
        <v>1</v>
      </c>
      <c r="B49" s="550"/>
      <c r="C49" s="570"/>
      <c r="D49" s="570"/>
      <c r="E49" s="570"/>
      <c r="F49" s="161" t="s">
        <v>233</v>
      </c>
      <c r="G49" s="87"/>
      <c r="H49" s="249"/>
      <c r="I49" s="691"/>
      <c r="J49" s="692"/>
      <c r="K49" s="693"/>
      <c r="L49" s="697"/>
      <c r="M49" s="697"/>
      <c r="N49" s="697"/>
    </row>
    <row r="50" spans="1:14" ht="30" x14ac:dyDescent="0.25">
      <c r="A50" s="85" t="s">
        <v>200</v>
      </c>
      <c r="B50" s="550">
        <v>85352911</v>
      </c>
      <c r="C50" s="76"/>
      <c r="D50" s="552">
        <v>0.18</v>
      </c>
      <c r="E50" s="265">
        <v>0.18</v>
      </c>
      <c r="F50" s="159" t="s">
        <v>505</v>
      </c>
      <c r="G50" s="87" t="s">
        <v>315</v>
      </c>
      <c r="H50" s="249">
        <v>7</v>
      </c>
      <c r="I50" s="266"/>
      <c r="J50" s="692">
        <f t="shared" si="0"/>
        <v>0</v>
      </c>
      <c r="K50" s="693">
        <f t="shared" si="1"/>
        <v>0</v>
      </c>
      <c r="L50" s="697"/>
      <c r="M50" s="697"/>
      <c r="N50" s="697"/>
    </row>
    <row r="51" spans="1:14" ht="30" x14ac:dyDescent="0.25">
      <c r="A51" s="85" t="s">
        <v>200</v>
      </c>
      <c r="B51" s="550">
        <v>85352911</v>
      </c>
      <c r="C51" s="76"/>
      <c r="D51" s="552">
        <v>0.18</v>
      </c>
      <c r="E51" s="265">
        <v>0.18</v>
      </c>
      <c r="F51" s="159" t="s">
        <v>506</v>
      </c>
      <c r="G51" s="87" t="s">
        <v>315</v>
      </c>
      <c r="H51" s="249">
        <v>1</v>
      </c>
      <c r="I51" s="266"/>
      <c r="J51" s="692">
        <f t="shared" si="0"/>
        <v>0</v>
      </c>
      <c r="K51" s="693">
        <f t="shared" si="1"/>
        <v>0</v>
      </c>
      <c r="L51" s="697"/>
      <c r="M51" s="697"/>
      <c r="N51" s="697"/>
    </row>
    <row r="52" spans="1:14" ht="15.75" x14ac:dyDescent="0.25">
      <c r="A52" s="83">
        <v>2</v>
      </c>
      <c r="B52" s="550"/>
      <c r="C52" s="570"/>
      <c r="D52" s="570"/>
      <c r="E52" s="570"/>
      <c r="F52" s="161" t="s">
        <v>234</v>
      </c>
      <c r="G52" s="87"/>
      <c r="H52" s="249"/>
      <c r="I52" s="691"/>
      <c r="J52" s="692"/>
      <c r="K52" s="693"/>
      <c r="L52" s="697"/>
      <c r="M52" s="697"/>
      <c r="N52" s="697"/>
    </row>
    <row r="53" spans="1:14" ht="30" x14ac:dyDescent="0.25">
      <c r="A53" s="85" t="s">
        <v>200</v>
      </c>
      <c r="B53" s="550">
        <v>85353090</v>
      </c>
      <c r="C53" s="76"/>
      <c r="D53" s="552">
        <v>0.18</v>
      </c>
      <c r="E53" s="265">
        <v>0.18</v>
      </c>
      <c r="F53" s="159" t="s">
        <v>507</v>
      </c>
      <c r="G53" s="87" t="s">
        <v>315</v>
      </c>
      <c r="H53" s="249">
        <v>7</v>
      </c>
      <c r="I53" s="266"/>
      <c r="J53" s="692">
        <f t="shared" si="0"/>
        <v>0</v>
      </c>
      <c r="K53" s="693">
        <f t="shared" si="1"/>
        <v>0</v>
      </c>
      <c r="L53" s="697"/>
      <c r="M53" s="697"/>
      <c r="N53" s="697"/>
    </row>
    <row r="54" spans="1:14" ht="30" x14ac:dyDescent="0.25">
      <c r="A54" s="85" t="s">
        <v>201</v>
      </c>
      <c r="B54" s="550">
        <v>85353090</v>
      </c>
      <c r="C54" s="76"/>
      <c r="D54" s="552">
        <v>0.18</v>
      </c>
      <c r="E54" s="265">
        <v>0.18</v>
      </c>
      <c r="F54" s="159" t="s">
        <v>508</v>
      </c>
      <c r="G54" s="87" t="s">
        <v>315</v>
      </c>
      <c r="H54" s="249">
        <v>14</v>
      </c>
      <c r="I54" s="266"/>
      <c r="J54" s="692">
        <f t="shared" si="0"/>
        <v>0</v>
      </c>
      <c r="K54" s="693">
        <f t="shared" si="1"/>
        <v>0</v>
      </c>
      <c r="L54" s="697"/>
      <c r="M54" s="697"/>
      <c r="N54" s="697"/>
    </row>
    <row r="55" spans="1:14" ht="15" x14ac:dyDescent="0.25">
      <c r="A55" s="85" t="s">
        <v>202</v>
      </c>
      <c r="B55" s="550">
        <v>85353090</v>
      </c>
      <c r="C55" s="76"/>
      <c r="D55" s="552">
        <v>0.18</v>
      </c>
      <c r="E55" s="265">
        <v>0.18</v>
      </c>
      <c r="F55" s="159" t="s">
        <v>509</v>
      </c>
      <c r="G55" s="87" t="s">
        <v>315</v>
      </c>
      <c r="H55" s="249">
        <v>7</v>
      </c>
      <c r="I55" s="266"/>
      <c r="J55" s="692">
        <f t="shared" si="0"/>
        <v>0</v>
      </c>
      <c r="K55" s="693">
        <f t="shared" si="1"/>
        <v>0</v>
      </c>
      <c r="L55" s="697"/>
      <c r="M55" s="697"/>
      <c r="N55" s="697"/>
    </row>
    <row r="56" spans="1:14" ht="15" x14ac:dyDescent="0.25">
      <c r="A56" s="85" t="s">
        <v>204</v>
      </c>
      <c r="B56" s="550">
        <v>85353090</v>
      </c>
      <c r="C56" s="76"/>
      <c r="D56" s="552">
        <v>0.18</v>
      </c>
      <c r="E56" s="265">
        <v>0.18</v>
      </c>
      <c r="F56" s="159" t="s">
        <v>510</v>
      </c>
      <c r="G56" s="87" t="s">
        <v>315</v>
      </c>
      <c r="H56" s="249">
        <v>2</v>
      </c>
      <c r="I56" s="266"/>
      <c r="J56" s="692">
        <f t="shared" si="0"/>
        <v>0</v>
      </c>
      <c r="K56" s="693">
        <f t="shared" si="1"/>
        <v>0</v>
      </c>
      <c r="L56" s="697"/>
      <c r="M56" s="697"/>
      <c r="N56" s="697"/>
    </row>
    <row r="57" spans="1:14" ht="15.75" x14ac:dyDescent="0.25">
      <c r="A57" s="83">
        <v>2.1</v>
      </c>
      <c r="B57" s="550">
        <v>85353090</v>
      </c>
      <c r="C57" s="76"/>
      <c r="D57" s="552">
        <v>0.18</v>
      </c>
      <c r="E57" s="265">
        <v>0.18</v>
      </c>
      <c r="F57" s="159" t="s">
        <v>511</v>
      </c>
      <c r="G57" s="87" t="s">
        <v>315</v>
      </c>
      <c r="H57" s="249">
        <v>6</v>
      </c>
      <c r="I57" s="266"/>
      <c r="J57" s="692">
        <f t="shared" si="0"/>
        <v>0</v>
      </c>
      <c r="K57" s="693">
        <f t="shared" si="1"/>
        <v>0</v>
      </c>
      <c r="L57" s="697"/>
      <c r="M57" s="697"/>
      <c r="N57" s="697"/>
    </row>
    <row r="58" spans="1:14" ht="15.75" x14ac:dyDescent="0.25">
      <c r="A58" s="83">
        <v>3</v>
      </c>
      <c r="B58" s="550"/>
      <c r="C58" s="570"/>
      <c r="D58" s="570"/>
      <c r="E58" s="570"/>
      <c r="F58" s="161" t="s">
        <v>247</v>
      </c>
      <c r="G58" s="87"/>
      <c r="H58" s="249"/>
      <c r="I58" s="691"/>
      <c r="J58" s="692"/>
      <c r="K58" s="693"/>
      <c r="L58" s="697"/>
      <c r="M58" s="697"/>
      <c r="N58" s="697"/>
    </row>
    <row r="59" spans="1:14" ht="30" x14ac:dyDescent="0.25">
      <c r="A59" s="85" t="s">
        <v>200</v>
      </c>
      <c r="B59" s="550">
        <v>85359090</v>
      </c>
      <c r="C59" s="76"/>
      <c r="D59" s="552">
        <v>0.18</v>
      </c>
      <c r="E59" s="265">
        <v>0.18</v>
      </c>
      <c r="F59" s="159" t="s">
        <v>512</v>
      </c>
      <c r="G59" s="87" t="s">
        <v>315</v>
      </c>
      <c r="H59" s="249">
        <v>21</v>
      </c>
      <c r="I59" s="266"/>
      <c r="J59" s="692">
        <f t="shared" si="0"/>
        <v>0</v>
      </c>
      <c r="K59" s="693">
        <f t="shared" si="1"/>
        <v>0</v>
      </c>
      <c r="L59" s="697"/>
      <c r="M59" s="697"/>
      <c r="N59" s="697"/>
    </row>
    <row r="60" spans="1:14" ht="30" x14ac:dyDescent="0.25">
      <c r="A60" s="85" t="s">
        <v>201</v>
      </c>
      <c r="B60" s="550">
        <v>85359090</v>
      </c>
      <c r="C60" s="76"/>
      <c r="D60" s="552">
        <v>0.18</v>
      </c>
      <c r="E60" s="265">
        <v>0.18</v>
      </c>
      <c r="F60" s="159" t="s">
        <v>513</v>
      </c>
      <c r="G60" s="87" t="s">
        <v>315</v>
      </c>
      <c r="H60" s="249">
        <v>3</v>
      </c>
      <c r="I60" s="266"/>
      <c r="J60" s="692">
        <f t="shared" si="0"/>
        <v>0</v>
      </c>
      <c r="K60" s="693">
        <f t="shared" si="1"/>
        <v>0</v>
      </c>
      <c r="L60" s="697"/>
      <c r="M60" s="697"/>
      <c r="N60" s="697"/>
    </row>
    <row r="61" spans="1:14" ht="31.5" x14ac:dyDescent="0.25">
      <c r="A61" s="83">
        <v>4</v>
      </c>
      <c r="B61" s="550">
        <v>85359090</v>
      </c>
      <c r="C61" s="76"/>
      <c r="D61" s="552">
        <v>0.18</v>
      </c>
      <c r="E61" s="265">
        <v>0.18</v>
      </c>
      <c r="F61" s="161" t="s">
        <v>248</v>
      </c>
      <c r="G61" s="87" t="s">
        <v>315</v>
      </c>
      <c r="H61" s="249">
        <v>6</v>
      </c>
      <c r="I61" s="266"/>
      <c r="J61" s="692">
        <f t="shared" si="0"/>
        <v>0</v>
      </c>
      <c r="K61" s="693">
        <f t="shared" si="1"/>
        <v>0</v>
      </c>
      <c r="L61" s="697"/>
      <c r="M61" s="697"/>
      <c r="N61" s="697"/>
    </row>
    <row r="62" spans="1:14" ht="31.5" x14ac:dyDescent="0.25">
      <c r="A62" s="83">
        <v>5</v>
      </c>
      <c r="B62" s="550">
        <v>85354010</v>
      </c>
      <c r="C62" s="76"/>
      <c r="D62" s="552">
        <v>0.18</v>
      </c>
      <c r="E62" s="265">
        <v>0.18</v>
      </c>
      <c r="F62" s="161" t="s">
        <v>312</v>
      </c>
      <c r="G62" s="87" t="s">
        <v>315</v>
      </c>
      <c r="H62" s="249">
        <v>21</v>
      </c>
      <c r="I62" s="266"/>
      <c r="J62" s="692">
        <f t="shared" si="0"/>
        <v>0</v>
      </c>
      <c r="K62" s="693">
        <f t="shared" si="1"/>
        <v>0</v>
      </c>
      <c r="L62" s="697"/>
      <c r="M62" s="697"/>
      <c r="N62" s="697"/>
    </row>
    <row r="63" spans="1:14" ht="15.75" x14ac:dyDescent="0.25">
      <c r="A63" s="83" t="s">
        <v>206</v>
      </c>
      <c r="B63" s="550"/>
      <c r="C63" s="570"/>
      <c r="D63" s="570"/>
      <c r="E63" s="570"/>
      <c r="F63" s="161"/>
      <c r="G63" s="87"/>
      <c r="H63" s="249"/>
      <c r="I63" s="691"/>
      <c r="J63" s="692"/>
      <c r="K63" s="693"/>
      <c r="L63" s="697"/>
      <c r="M63" s="697"/>
      <c r="N63" s="697"/>
    </row>
    <row r="64" spans="1:14" ht="15.75" x14ac:dyDescent="0.25">
      <c r="A64" s="83">
        <v>1.1000000000000001</v>
      </c>
      <c r="B64" s="550"/>
      <c r="C64" s="570"/>
      <c r="D64" s="570"/>
      <c r="E64" s="570"/>
      <c r="F64" s="161" t="s">
        <v>239</v>
      </c>
      <c r="G64" s="87"/>
      <c r="H64" s="249"/>
      <c r="I64" s="691"/>
      <c r="J64" s="692"/>
      <c r="K64" s="693"/>
      <c r="L64" s="697"/>
      <c r="M64" s="697"/>
      <c r="N64" s="697"/>
    </row>
    <row r="65" spans="1:14" ht="105" x14ac:dyDescent="0.25">
      <c r="A65" s="83"/>
      <c r="B65" s="551"/>
      <c r="C65" s="570"/>
      <c r="D65" s="690"/>
      <c r="E65" s="570"/>
      <c r="F65" s="159" t="s">
        <v>240</v>
      </c>
      <c r="G65" s="87"/>
      <c r="H65" s="249"/>
      <c r="I65" s="691"/>
      <c r="J65" s="692"/>
      <c r="K65" s="693"/>
      <c r="L65" s="697"/>
      <c r="M65" s="697"/>
      <c r="N65" s="697"/>
    </row>
    <row r="66" spans="1:14" ht="15.75" x14ac:dyDescent="0.25">
      <c r="A66" s="83" t="s">
        <v>207</v>
      </c>
      <c r="B66" s="550"/>
      <c r="C66" s="570"/>
      <c r="D66" s="570"/>
      <c r="E66" s="570"/>
      <c r="F66" s="162" t="s">
        <v>514</v>
      </c>
      <c r="G66" s="81"/>
      <c r="H66" s="250"/>
      <c r="I66" s="691"/>
      <c r="J66" s="692"/>
      <c r="K66" s="693"/>
      <c r="L66" s="697"/>
      <c r="M66" s="697"/>
      <c r="N66" s="697"/>
    </row>
    <row r="67" spans="1:14" ht="15" x14ac:dyDescent="0.25">
      <c r="A67" s="85" t="s">
        <v>200</v>
      </c>
      <c r="B67" s="550">
        <v>72169990</v>
      </c>
      <c r="C67" s="76"/>
      <c r="D67" s="552">
        <v>0.18</v>
      </c>
      <c r="E67" s="265">
        <v>0.18</v>
      </c>
      <c r="F67" s="159" t="s">
        <v>242</v>
      </c>
      <c r="G67" s="87" t="s">
        <v>316</v>
      </c>
      <c r="H67" s="249">
        <v>4</v>
      </c>
      <c r="I67" s="266"/>
      <c r="J67" s="692">
        <f t="shared" si="0"/>
        <v>0</v>
      </c>
      <c r="K67" s="693">
        <f t="shared" ref="K67:K73" si="2">IF(E67="",D67*J67,E67*J67)</f>
        <v>0</v>
      </c>
      <c r="L67" s="697"/>
      <c r="M67" s="697"/>
      <c r="N67" s="697"/>
    </row>
    <row r="68" spans="1:14" ht="15" x14ac:dyDescent="0.25">
      <c r="A68" s="85" t="s">
        <v>201</v>
      </c>
      <c r="B68" s="550">
        <v>72169990</v>
      </c>
      <c r="C68" s="76"/>
      <c r="D68" s="552">
        <v>0.18</v>
      </c>
      <c r="E68" s="265">
        <v>0.18</v>
      </c>
      <c r="F68" s="159" t="s">
        <v>243</v>
      </c>
      <c r="G68" s="87" t="s">
        <v>316</v>
      </c>
      <c r="H68" s="249">
        <v>2</v>
      </c>
      <c r="I68" s="266"/>
      <c r="J68" s="692">
        <f t="shared" si="0"/>
        <v>0</v>
      </c>
      <c r="K68" s="693">
        <f t="shared" si="2"/>
        <v>0</v>
      </c>
      <c r="L68" s="697"/>
      <c r="M68" s="697"/>
      <c r="N68" s="697"/>
    </row>
    <row r="69" spans="1:14" ht="15" x14ac:dyDescent="0.25">
      <c r="A69" s="85" t="s">
        <v>202</v>
      </c>
      <c r="B69" s="550">
        <v>72169990</v>
      </c>
      <c r="C69" s="76"/>
      <c r="D69" s="552">
        <v>0.18</v>
      </c>
      <c r="E69" s="265">
        <v>0.18</v>
      </c>
      <c r="F69" s="159" t="s">
        <v>515</v>
      </c>
      <c r="G69" s="87" t="s">
        <v>316</v>
      </c>
      <c r="H69" s="249">
        <v>1</v>
      </c>
      <c r="I69" s="266"/>
      <c r="J69" s="692">
        <f t="shared" si="0"/>
        <v>0</v>
      </c>
      <c r="K69" s="693">
        <f t="shared" si="2"/>
        <v>0</v>
      </c>
      <c r="L69" s="697"/>
      <c r="M69" s="697"/>
      <c r="N69" s="697"/>
    </row>
    <row r="70" spans="1:14" ht="15" x14ac:dyDescent="0.25">
      <c r="A70" s="85" t="s">
        <v>204</v>
      </c>
      <c r="B70" s="550">
        <v>72169990</v>
      </c>
      <c r="C70" s="76"/>
      <c r="D70" s="552">
        <v>0.18</v>
      </c>
      <c r="E70" s="265">
        <v>0.18</v>
      </c>
      <c r="F70" s="159" t="s">
        <v>249</v>
      </c>
      <c r="G70" s="87" t="s">
        <v>316</v>
      </c>
      <c r="H70" s="249">
        <v>1</v>
      </c>
      <c r="I70" s="266"/>
      <c r="J70" s="692">
        <f t="shared" si="0"/>
        <v>0</v>
      </c>
      <c r="K70" s="693">
        <f t="shared" si="2"/>
        <v>0</v>
      </c>
      <c r="L70" s="697"/>
      <c r="M70" s="697"/>
      <c r="N70" s="697"/>
    </row>
    <row r="71" spans="1:14" ht="15" x14ac:dyDescent="0.25">
      <c r="A71" s="85" t="s">
        <v>208</v>
      </c>
      <c r="B71" s="550">
        <v>72169990</v>
      </c>
      <c r="C71" s="76"/>
      <c r="D71" s="552">
        <v>0.18</v>
      </c>
      <c r="E71" s="265">
        <v>0.18</v>
      </c>
      <c r="F71" s="159" t="s">
        <v>655</v>
      </c>
      <c r="G71" s="87" t="s">
        <v>316</v>
      </c>
      <c r="H71" s="249">
        <v>3</v>
      </c>
      <c r="I71" s="266"/>
      <c r="J71" s="692">
        <f t="shared" si="0"/>
        <v>0</v>
      </c>
      <c r="K71" s="693">
        <f t="shared" si="2"/>
        <v>0</v>
      </c>
      <c r="L71" s="697"/>
      <c r="M71" s="697"/>
      <c r="N71" s="697"/>
    </row>
    <row r="72" spans="1:14" ht="15" x14ac:dyDescent="0.25">
      <c r="A72" s="85">
        <v>1.2</v>
      </c>
      <c r="B72" s="551">
        <v>85462040</v>
      </c>
      <c r="C72" s="76"/>
      <c r="D72" s="552">
        <v>0.18</v>
      </c>
      <c r="E72" s="265">
        <v>0.18</v>
      </c>
      <c r="F72" s="159" t="s">
        <v>250</v>
      </c>
      <c r="G72" s="87" t="s">
        <v>315</v>
      </c>
      <c r="H72" s="249">
        <v>30</v>
      </c>
      <c r="I72" s="266"/>
      <c r="J72" s="692">
        <f t="shared" si="0"/>
        <v>0</v>
      </c>
      <c r="K72" s="693">
        <f t="shared" si="2"/>
        <v>0</v>
      </c>
      <c r="L72" s="697"/>
      <c r="M72" s="697"/>
      <c r="N72" s="697"/>
    </row>
    <row r="73" spans="1:14" ht="60" x14ac:dyDescent="0.25">
      <c r="A73" s="83">
        <v>2</v>
      </c>
      <c r="B73" s="551"/>
      <c r="C73" s="76"/>
      <c r="D73" s="552">
        <v>0.18</v>
      </c>
      <c r="E73" s="265">
        <v>0.18</v>
      </c>
      <c r="F73" s="159" t="s">
        <v>251</v>
      </c>
      <c r="G73" s="87" t="s">
        <v>316</v>
      </c>
      <c r="H73" s="249">
        <v>2</v>
      </c>
      <c r="I73" s="266"/>
      <c r="J73" s="692">
        <f t="shared" si="0"/>
        <v>0</v>
      </c>
      <c r="K73" s="693">
        <f t="shared" si="2"/>
        <v>0</v>
      </c>
      <c r="L73" s="697"/>
      <c r="M73" s="697"/>
      <c r="N73" s="697"/>
    </row>
    <row r="74" spans="1:14" ht="15.75" x14ac:dyDescent="0.25">
      <c r="A74" s="83"/>
      <c r="B74" s="551"/>
      <c r="C74" s="570"/>
      <c r="D74" s="690"/>
      <c r="E74" s="570"/>
      <c r="F74" s="161"/>
      <c r="G74" s="87"/>
      <c r="H74" s="249"/>
      <c r="I74" s="691"/>
      <c r="J74" s="692"/>
      <c r="K74" s="693"/>
      <c r="L74" s="697"/>
      <c r="M74" s="697"/>
      <c r="N74" s="697"/>
    </row>
    <row r="75" spans="1:14" ht="15.75" x14ac:dyDescent="0.25">
      <c r="A75" s="83" t="s">
        <v>210</v>
      </c>
      <c r="B75" s="550"/>
      <c r="C75" s="570"/>
      <c r="D75" s="570"/>
      <c r="E75" s="570"/>
      <c r="F75" s="161" t="s">
        <v>252</v>
      </c>
      <c r="G75" s="87"/>
      <c r="H75" s="249"/>
      <c r="I75" s="691"/>
      <c r="J75" s="692"/>
      <c r="K75" s="693"/>
      <c r="L75" s="697"/>
      <c r="M75" s="697"/>
      <c r="N75" s="697"/>
    </row>
    <row r="76" spans="1:14" ht="15" x14ac:dyDescent="0.25">
      <c r="A76" s="85">
        <v>1.1000000000000001</v>
      </c>
      <c r="B76" s="550">
        <v>85371000</v>
      </c>
      <c r="C76" s="76"/>
      <c r="D76" s="552">
        <v>0.28000000000000003</v>
      </c>
      <c r="E76" s="265">
        <v>0.18</v>
      </c>
      <c r="F76" s="159" t="s">
        <v>253</v>
      </c>
      <c r="G76" s="87" t="s">
        <v>316</v>
      </c>
      <c r="H76" s="249">
        <v>1</v>
      </c>
      <c r="I76" s="266"/>
      <c r="J76" s="692">
        <f t="shared" ref="J76:J124" si="3">(H76*I76)</f>
        <v>0</v>
      </c>
      <c r="K76" s="693">
        <f t="shared" ref="K76:K81" si="4">IF(E76="",D76*J76,E76*J76)</f>
        <v>0</v>
      </c>
      <c r="L76" s="697"/>
      <c r="M76" s="697"/>
      <c r="N76" s="697"/>
    </row>
    <row r="77" spans="1:14" ht="15" x14ac:dyDescent="0.25">
      <c r="A77" s="85">
        <v>1.2</v>
      </c>
      <c r="B77" s="550">
        <v>85371000</v>
      </c>
      <c r="C77" s="76"/>
      <c r="D77" s="552">
        <v>0.28000000000000003</v>
      </c>
      <c r="E77" s="265">
        <v>0.18</v>
      </c>
      <c r="F77" s="159" t="s">
        <v>254</v>
      </c>
      <c r="G77" s="87" t="s">
        <v>316</v>
      </c>
      <c r="H77" s="249">
        <v>1</v>
      </c>
      <c r="I77" s="266"/>
      <c r="J77" s="692">
        <f t="shared" si="3"/>
        <v>0</v>
      </c>
      <c r="K77" s="693">
        <f t="shared" si="4"/>
        <v>0</v>
      </c>
      <c r="L77" s="697"/>
      <c r="M77" s="697"/>
      <c r="N77" s="697"/>
    </row>
    <row r="78" spans="1:14" ht="15" x14ac:dyDescent="0.25">
      <c r="A78" s="85">
        <v>1.3</v>
      </c>
      <c r="B78" s="550">
        <v>85371000</v>
      </c>
      <c r="C78" s="76"/>
      <c r="D78" s="552">
        <v>0.28000000000000003</v>
      </c>
      <c r="E78" s="265">
        <v>0.18</v>
      </c>
      <c r="F78" s="159" t="s">
        <v>255</v>
      </c>
      <c r="G78" s="87" t="s">
        <v>316</v>
      </c>
      <c r="H78" s="249">
        <v>1</v>
      </c>
      <c r="I78" s="266"/>
      <c r="J78" s="692">
        <f t="shared" si="3"/>
        <v>0</v>
      </c>
      <c r="K78" s="693">
        <f t="shared" si="4"/>
        <v>0</v>
      </c>
      <c r="L78" s="697"/>
      <c r="M78" s="697"/>
      <c r="N78" s="697"/>
    </row>
    <row r="79" spans="1:14" ht="15" x14ac:dyDescent="0.25">
      <c r="A79" s="85">
        <v>1.4</v>
      </c>
      <c r="B79" s="550">
        <v>85371000</v>
      </c>
      <c r="C79" s="76"/>
      <c r="D79" s="552">
        <v>0.28000000000000003</v>
      </c>
      <c r="E79" s="265">
        <v>0.18</v>
      </c>
      <c r="F79" s="159" t="s">
        <v>256</v>
      </c>
      <c r="G79" s="87" t="s">
        <v>316</v>
      </c>
      <c r="H79" s="249">
        <v>1</v>
      </c>
      <c r="I79" s="266"/>
      <c r="J79" s="692">
        <f t="shared" si="3"/>
        <v>0</v>
      </c>
      <c r="K79" s="693">
        <f t="shared" si="4"/>
        <v>0</v>
      </c>
      <c r="L79" s="697"/>
      <c r="M79" s="697"/>
      <c r="N79" s="697"/>
    </row>
    <row r="80" spans="1:14" ht="15" x14ac:dyDescent="0.25">
      <c r="A80" s="85">
        <v>1.5</v>
      </c>
      <c r="B80" s="550">
        <v>85371000</v>
      </c>
      <c r="C80" s="76"/>
      <c r="D80" s="552">
        <v>0.28000000000000003</v>
      </c>
      <c r="E80" s="265">
        <v>0.18</v>
      </c>
      <c r="F80" s="159" t="s">
        <v>257</v>
      </c>
      <c r="G80" s="87" t="s">
        <v>316</v>
      </c>
      <c r="H80" s="249">
        <v>2</v>
      </c>
      <c r="I80" s="266"/>
      <c r="J80" s="692">
        <f t="shared" si="3"/>
        <v>0</v>
      </c>
      <c r="K80" s="693">
        <f t="shared" si="4"/>
        <v>0</v>
      </c>
      <c r="L80" s="697"/>
      <c r="M80" s="697"/>
      <c r="N80" s="697"/>
    </row>
    <row r="81" spans="1:14" ht="15" x14ac:dyDescent="0.25">
      <c r="A81" s="85">
        <v>1.6</v>
      </c>
      <c r="B81" s="550">
        <v>85371000</v>
      </c>
      <c r="C81" s="76"/>
      <c r="D81" s="552">
        <v>0.28000000000000003</v>
      </c>
      <c r="E81" s="265">
        <v>0.18</v>
      </c>
      <c r="F81" s="159" t="s">
        <v>258</v>
      </c>
      <c r="G81" s="87" t="s">
        <v>316</v>
      </c>
      <c r="H81" s="249">
        <v>2</v>
      </c>
      <c r="I81" s="266"/>
      <c r="J81" s="692">
        <f t="shared" si="3"/>
        <v>0</v>
      </c>
      <c r="K81" s="693">
        <f t="shared" si="4"/>
        <v>0</v>
      </c>
      <c r="L81" s="697"/>
      <c r="M81" s="697"/>
      <c r="N81" s="697"/>
    </row>
    <row r="82" spans="1:14" ht="15" x14ac:dyDescent="0.25">
      <c r="A82" s="90" t="s">
        <v>474</v>
      </c>
      <c r="B82" s="550"/>
      <c r="C82" s="570"/>
      <c r="D82" s="570"/>
      <c r="E82" s="570"/>
      <c r="F82" s="163" t="s">
        <v>516</v>
      </c>
      <c r="G82" s="87"/>
      <c r="H82" s="249"/>
      <c r="I82" s="691"/>
      <c r="J82" s="692"/>
      <c r="K82" s="693"/>
      <c r="L82" s="697"/>
      <c r="M82" s="697"/>
      <c r="N82" s="697"/>
    </row>
    <row r="83" spans="1:14" ht="15" x14ac:dyDescent="0.25">
      <c r="A83" s="90">
        <v>1</v>
      </c>
      <c r="B83" s="550"/>
      <c r="C83" s="570"/>
      <c r="D83" s="570"/>
      <c r="E83" s="570"/>
      <c r="F83" s="163" t="s">
        <v>656</v>
      </c>
      <c r="G83" s="87"/>
      <c r="H83" s="249"/>
      <c r="I83" s="691"/>
      <c r="J83" s="692"/>
      <c r="K83" s="693"/>
      <c r="L83" s="697"/>
      <c r="M83" s="697"/>
      <c r="N83" s="697"/>
    </row>
    <row r="84" spans="1:14" ht="15" x14ac:dyDescent="0.25">
      <c r="A84" s="92" t="s">
        <v>218</v>
      </c>
      <c r="B84" s="550"/>
      <c r="C84" s="570"/>
      <c r="D84" s="570"/>
      <c r="E84" s="570"/>
      <c r="F84" s="164" t="s">
        <v>517</v>
      </c>
      <c r="G84" s="87"/>
      <c r="H84" s="249"/>
      <c r="I84" s="691"/>
      <c r="J84" s="692"/>
      <c r="K84" s="693"/>
      <c r="L84" s="697"/>
      <c r="M84" s="697"/>
      <c r="N84" s="697"/>
    </row>
    <row r="85" spans="1:14" ht="15.75" x14ac:dyDescent="0.25">
      <c r="A85" s="94" t="s">
        <v>475</v>
      </c>
      <c r="B85" s="550">
        <v>85371000</v>
      </c>
      <c r="C85" s="76"/>
      <c r="D85" s="552">
        <v>0.28000000000000003</v>
      </c>
      <c r="E85" s="265">
        <v>0.18</v>
      </c>
      <c r="F85" s="164" t="s">
        <v>518</v>
      </c>
      <c r="G85" s="95" t="s">
        <v>316</v>
      </c>
      <c r="H85" s="249">
        <v>3</v>
      </c>
      <c r="I85" s="266"/>
      <c r="J85" s="692">
        <f t="shared" si="3"/>
        <v>0</v>
      </c>
      <c r="K85" s="693">
        <f t="shared" ref="K85:K96" si="5">IF(E85="",D85*J85,E85*J85)</f>
        <v>0</v>
      </c>
      <c r="L85" s="697"/>
      <c r="M85" s="697"/>
      <c r="N85" s="697"/>
    </row>
    <row r="86" spans="1:14" ht="15.75" x14ac:dyDescent="0.25">
      <c r="A86" s="94" t="s">
        <v>476</v>
      </c>
      <c r="B86" s="550">
        <v>85371000</v>
      </c>
      <c r="C86" s="76"/>
      <c r="D86" s="552">
        <v>0.28000000000000003</v>
      </c>
      <c r="E86" s="265">
        <v>0.18</v>
      </c>
      <c r="F86" s="164" t="s">
        <v>519</v>
      </c>
      <c r="G86" s="95" t="s">
        <v>316</v>
      </c>
      <c r="H86" s="249">
        <v>3</v>
      </c>
      <c r="I86" s="266"/>
      <c r="J86" s="692">
        <f t="shared" si="3"/>
        <v>0</v>
      </c>
      <c r="K86" s="693">
        <f t="shared" si="5"/>
        <v>0</v>
      </c>
      <c r="L86" s="697"/>
      <c r="M86" s="697"/>
      <c r="N86" s="697"/>
    </row>
    <row r="87" spans="1:14" ht="15.75" x14ac:dyDescent="0.25">
      <c r="A87" s="92" t="s">
        <v>219</v>
      </c>
      <c r="B87" s="550">
        <v>85371000</v>
      </c>
      <c r="C87" s="76"/>
      <c r="D87" s="552">
        <v>0.28000000000000003</v>
      </c>
      <c r="E87" s="265">
        <v>0.18</v>
      </c>
      <c r="F87" s="164" t="s">
        <v>520</v>
      </c>
      <c r="G87" s="95" t="s">
        <v>316</v>
      </c>
      <c r="H87" s="249">
        <v>2</v>
      </c>
      <c r="I87" s="266"/>
      <c r="J87" s="692">
        <f t="shared" si="3"/>
        <v>0</v>
      </c>
      <c r="K87" s="693">
        <f t="shared" si="5"/>
        <v>0</v>
      </c>
      <c r="L87" s="697"/>
      <c r="M87" s="697"/>
      <c r="N87" s="697"/>
    </row>
    <row r="88" spans="1:14" ht="15.75" x14ac:dyDescent="0.25">
      <c r="A88" s="92" t="s">
        <v>213</v>
      </c>
      <c r="B88" s="550">
        <v>85371000</v>
      </c>
      <c r="C88" s="76"/>
      <c r="D88" s="552">
        <v>0.28000000000000003</v>
      </c>
      <c r="E88" s="265">
        <v>0.18</v>
      </c>
      <c r="F88" s="164" t="s">
        <v>521</v>
      </c>
      <c r="G88" s="95" t="s">
        <v>316</v>
      </c>
      <c r="H88" s="249">
        <v>2</v>
      </c>
      <c r="I88" s="266"/>
      <c r="J88" s="692">
        <f t="shared" si="3"/>
        <v>0</v>
      </c>
      <c r="K88" s="693">
        <f t="shared" si="5"/>
        <v>0</v>
      </c>
      <c r="L88" s="697"/>
      <c r="M88" s="697"/>
      <c r="N88" s="697"/>
    </row>
    <row r="89" spans="1:14" ht="14.25" customHeight="1" x14ac:dyDescent="0.25">
      <c r="A89" s="96" t="s">
        <v>477</v>
      </c>
      <c r="B89" s="550">
        <v>85371000</v>
      </c>
      <c r="C89" s="76"/>
      <c r="D89" s="552">
        <v>0.28000000000000003</v>
      </c>
      <c r="E89" s="265">
        <v>0.18</v>
      </c>
      <c r="F89" s="164" t="s">
        <v>522</v>
      </c>
      <c r="G89" s="95" t="s">
        <v>316</v>
      </c>
      <c r="H89" s="249">
        <v>1</v>
      </c>
      <c r="I89" s="266"/>
      <c r="J89" s="692">
        <f t="shared" si="3"/>
        <v>0</v>
      </c>
      <c r="K89" s="693">
        <f t="shared" si="5"/>
        <v>0</v>
      </c>
      <c r="L89" s="697"/>
      <c r="M89" s="697"/>
      <c r="N89" s="697"/>
    </row>
    <row r="90" spans="1:14" ht="15.75" x14ac:dyDescent="0.25">
      <c r="A90" s="96" t="s">
        <v>479</v>
      </c>
      <c r="B90" s="550"/>
      <c r="C90" s="573"/>
      <c r="D90" s="570"/>
      <c r="E90" s="573"/>
      <c r="F90" s="164" t="s">
        <v>523</v>
      </c>
      <c r="G90" s="95"/>
      <c r="H90" s="249"/>
      <c r="I90" s="740"/>
      <c r="J90" s="692">
        <f t="shared" si="3"/>
        <v>0</v>
      </c>
      <c r="K90" s="693">
        <f t="shared" si="5"/>
        <v>0</v>
      </c>
      <c r="L90" s="697"/>
      <c r="M90" s="697"/>
      <c r="N90" s="697"/>
    </row>
    <row r="91" spans="1:14" ht="15.75" x14ac:dyDescent="0.25">
      <c r="A91" s="96" t="s">
        <v>211</v>
      </c>
      <c r="B91" s="550">
        <v>85371000</v>
      </c>
      <c r="C91" s="76"/>
      <c r="D91" s="552">
        <v>0.28000000000000003</v>
      </c>
      <c r="E91" s="265">
        <v>0.18</v>
      </c>
      <c r="F91" s="164" t="s">
        <v>524</v>
      </c>
      <c r="G91" s="95" t="s">
        <v>316</v>
      </c>
      <c r="H91" s="249">
        <v>2</v>
      </c>
      <c r="I91" s="266"/>
      <c r="J91" s="692">
        <f t="shared" si="3"/>
        <v>0</v>
      </c>
      <c r="K91" s="693">
        <f t="shared" si="5"/>
        <v>0</v>
      </c>
      <c r="L91" s="697"/>
      <c r="M91" s="697"/>
      <c r="N91" s="697"/>
    </row>
    <row r="92" spans="1:14" ht="15.75" x14ac:dyDescent="0.25">
      <c r="A92" s="96" t="s">
        <v>212</v>
      </c>
      <c r="B92" s="550">
        <v>85371000</v>
      </c>
      <c r="C92" s="76"/>
      <c r="D92" s="552">
        <v>0.28000000000000003</v>
      </c>
      <c r="E92" s="265">
        <v>0.18</v>
      </c>
      <c r="F92" s="164" t="s">
        <v>525</v>
      </c>
      <c r="G92" s="95" t="s">
        <v>316</v>
      </c>
      <c r="H92" s="249">
        <v>2</v>
      </c>
      <c r="I92" s="266"/>
      <c r="J92" s="692">
        <f t="shared" si="3"/>
        <v>0</v>
      </c>
      <c r="K92" s="693">
        <f t="shared" si="5"/>
        <v>0</v>
      </c>
      <c r="L92" s="697"/>
      <c r="M92" s="697"/>
      <c r="N92" s="697"/>
    </row>
    <row r="93" spans="1:14" ht="25.5" x14ac:dyDescent="0.25">
      <c r="A93" s="96" t="s">
        <v>213</v>
      </c>
      <c r="B93" s="550">
        <v>85371000</v>
      </c>
      <c r="C93" s="76"/>
      <c r="D93" s="552">
        <v>0.28000000000000003</v>
      </c>
      <c r="E93" s="265">
        <v>0.18</v>
      </c>
      <c r="F93" s="164" t="s">
        <v>771</v>
      </c>
      <c r="G93" s="95" t="s">
        <v>317</v>
      </c>
      <c r="H93" s="249">
        <v>1</v>
      </c>
      <c r="I93" s="266"/>
      <c r="J93" s="692">
        <f t="shared" si="3"/>
        <v>0</v>
      </c>
      <c r="K93" s="693">
        <f t="shared" si="5"/>
        <v>0</v>
      </c>
      <c r="L93" s="697"/>
      <c r="M93" s="697"/>
      <c r="N93" s="697"/>
    </row>
    <row r="94" spans="1:14" ht="31.5" x14ac:dyDescent="0.25">
      <c r="A94" s="83">
        <v>2</v>
      </c>
      <c r="B94" s="550"/>
      <c r="C94" s="570"/>
      <c r="D94" s="570"/>
      <c r="E94" s="570"/>
      <c r="F94" s="173" t="s">
        <v>657</v>
      </c>
      <c r="G94" s="87"/>
      <c r="H94" s="249"/>
      <c r="I94" s="691"/>
      <c r="J94" s="692"/>
      <c r="K94" s="693"/>
      <c r="L94" s="697"/>
      <c r="M94" s="697"/>
      <c r="N94" s="697"/>
    </row>
    <row r="95" spans="1:14" ht="15" x14ac:dyDescent="0.25">
      <c r="A95" s="92" t="s">
        <v>218</v>
      </c>
      <c r="B95" s="550">
        <v>85371000</v>
      </c>
      <c r="C95" s="76"/>
      <c r="D95" s="552">
        <v>0.28000000000000003</v>
      </c>
      <c r="E95" s="265">
        <v>0.18</v>
      </c>
      <c r="F95" s="164" t="s">
        <v>527</v>
      </c>
      <c r="G95" s="87" t="s">
        <v>316</v>
      </c>
      <c r="H95" s="249">
        <v>8</v>
      </c>
      <c r="I95" s="266"/>
      <c r="J95" s="692">
        <f t="shared" si="3"/>
        <v>0</v>
      </c>
      <c r="K95" s="693">
        <f t="shared" si="5"/>
        <v>0</v>
      </c>
      <c r="L95" s="697"/>
      <c r="M95" s="697"/>
      <c r="N95" s="697"/>
    </row>
    <row r="96" spans="1:14" ht="15.75" x14ac:dyDescent="0.25">
      <c r="A96" s="92" t="s">
        <v>219</v>
      </c>
      <c r="B96" s="550">
        <v>85371000</v>
      </c>
      <c r="C96" s="76"/>
      <c r="D96" s="552">
        <v>0.28000000000000003</v>
      </c>
      <c r="E96" s="265">
        <v>0.18</v>
      </c>
      <c r="F96" s="164" t="s">
        <v>520</v>
      </c>
      <c r="G96" s="95" t="s">
        <v>316</v>
      </c>
      <c r="H96" s="249">
        <v>4</v>
      </c>
      <c r="I96" s="266"/>
      <c r="J96" s="692">
        <f t="shared" si="3"/>
        <v>0</v>
      </c>
      <c r="K96" s="693">
        <f t="shared" si="5"/>
        <v>0</v>
      </c>
      <c r="L96" s="697"/>
      <c r="M96" s="697"/>
      <c r="N96" s="697"/>
    </row>
    <row r="97" spans="1:14" ht="15.75" x14ac:dyDescent="0.25">
      <c r="A97" s="83" t="s">
        <v>216</v>
      </c>
      <c r="B97" s="550"/>
      <c r="C97" s="570"/>
      <c r="D97" s="570"/>
      <c r="E97" s="570"/>
      <c r="F97" s="161" t="s">
        <v>259</v>
      </c>
      <c r="G97" s="87"/>
      <c r="H97" s="249"/>
      <c r="I97" s="691"/>
      <c r="J97" s="692"/>
      <c r="K97" s="693"/>
      <c r="L97" s="697"/>
      <c r="M97" s="697"/>
      <c r="N97" s="697"/>
    </row>
    <row r="98" spans="1:14" ht="60" x14ac:dyDescent="0.25">
      <c r="A98" s="85"/>
      <c r="B98" s="550"/>
      <c r="C98" s="570"/>
      <c r="D98" s="570"/>
      <c r="E98" s="570"/>
      <c r="F98" s="159" t="s">
        <v>260</v>
      </c>
      <c r="G98" s="87"/>
      <c r="H98" s="249"/>
      <c r="I98" s="691"/>
      <c r="J98" s="692"/>
      <c r="K98" s="693"/>
      <c r="L98" s="697"/>
      <c r="M98" s="697"/>
      <c r="N98" s="697"/>
    </row>
    <row r="99" spans="1:14" ht="15" x14ac:dyDescent="0.25">
      <c r="A99" s="85" t="s">
        <v>211</v>
      </c>
      <c r="B99" s="551">
        <v>85371000</v>
      </c>
      <c r="C99" s="76"/>
      <c r="D99" s="552">
        <v>0.28000000000000003</v>
      </c>
      <c r="E99" s="265">
        <v>0.18</v>
      </c>
      <c r="F99" s="159" t="s">
        <v>528</v>
      </c>
      <c r="G99" s="87" t="s">
        <v>594</v>
      </c>
      <c r="H99" s="249">
        <v>6</v>
      </c>
      <c r="I99" s="266"/>
      <c r="J99" s="692">
        <f t="shared" si="3"/>
        <v>0</v>
      </c>
      <c r="K99" s="693">
        <f t="shared" ref="K99:K101" si="6">IF(E99="",D99*J99,E99*J99)</f>
        <v>0</v>
      </c>
      <c r="L99" s="697"/>
      <c r="M99" s="697"/>
      <c r="N99" s="697"/>
    </row>
    <row r="100" spans="1:14" ht="15" x14ac:dyDescent="0.25">
      <c r="A100" s="85" t="s">
        <v>212</v>
      </c>
      <c r="B100" s="551">
        <v>85371000</v>
      </c>
      <c r="C100" s="76"/>
      <c r="D100" s="552">
        <v>0.28000000000000003</v>
      </c>
      <c r="E100" s="265">
        <v>0.18</v>
      </c>
      <c r="F100" s="159" t="s">
        <v>529</v>
      </c>
      <c r="G100" s="87" t="s">
        <v>594</v>
      </c>
      <c r="H100" s="249">
        <v>7</v>
      </c>
      <c r="I100" s="266"/>
      <c r="J100" s="692">
        <f t="shared" si="3"/>
        <v>0</v>
      </c>
      <c r="K100" s="693">
        <f t="shared" si="6"/>
        <v>0</v>
      </c>
      <c r="L100" s="697"/>
      <c r="M100" s="697"/>
      <c r="N100" s="697"/>
    </row>
    <row r="101" spans="1:14" ht="15" x14ac:dyDescent="0.25">
      <c r="A101" s="85" t="s">
        <v>213</v>
      </c>
      <c r="B101" s="551">
        <v>85371000</v>
      </c>
      <c r="C101" s="76"/>
      <c r="D101" s="552">
        <v>0.28000000000000003</v>
      </c>
      <c r="E101" s="265">
        <v>0.18</v>
      </c>
      <c r="F101" s="159" t="s">
        <v>261</v>
      </c>
      <c r="G101" s="87" t="s">
        <v>316</v>
      </c>
      <c r="H101" s="249">
        <v>1</v>
      </c>
      <c r="I101" s="266"/>
      <c r="J101" s="692">
        <f t="shared" si="3"/>
        <v>0</v>
      </c>
      <c r="K101" s="693">
        <f t="shared" si="6"/>
        <v>0</v>
      </c>
      <c r="L101" s="697"/>
      <c r="M101" s="697"/>
      <c r="N101" s="697"/>
    </row>
    <row r="102" spans="1:14" ht="15.75" x14ac:dyDescent="0.25">
      <c r="A102" s="83" t="s">
        <v>480</v>
      </c>
      <c r="B102" s="550"/>
      <c r="C102" s="570"/>
      <c r="D102" s="570"/>
      <c r="E102" s="570"/>
      <c r="F102" s="161" t="s">
        <v>530</v>
      </c>
      <c r="G102" s="87"/>
      <c r="H102" s="249"/>
      <c r="I102" s="691"/>
      <c r="J102" s="692"/>
      <c r="K102" s="693"/>
      <c r="L102" s="697"/>
      <c r="M102" s="697"/>
      <c r="N102" s="697"/>
    </row>
    <row r="103" spans="1:14" ht="31.5" x14ac:dyDescent="0.25">
      <c r="A103" s="85">
        <v>1</v>
      </c>
      <c r="B103" s="550"/>
      <c r="C103" s="570"/>
      <c r="D103" s="570"/>
      <c r="E103" s="570"/>
      <c r="F103" s="165" t="s">
        <v>531</v>
      </c>
      <c r="G103" s="102"/>
      <c r="H103" s="251"/>
      <c r="I103" s="691"/>
      <c r="J103" s="692"/>
      <c r="K103" s="693"/>
      <c r="L103" s="697"/>
      <c r="M103" s="697"/>
      <c r="N103" s="697"/>
    </row>
    <row r="104" spans="1:14" ht="15.75" x14ac:dyDescent="0.25">
      <c r="A104" s="100" t="s">
        <v>481</v>
      </c>
      <c r="B104" s="550"/>
      <c r="C104" s="570"/>
      <c r="D104" s="570"/>
      <c r="E104" s="570"/>
      <c r="F104" s="165" t="s">
        <v>532</v>
      </c>
      <c r="G104" s="102"/>
      <c r="H104" s="251"/>
      <c r="I104" s="691"/>
      <c r="J104" s="692"/>
      <c r="K104" s="693"/>
      <c r="L104" s="697"/>
      <c r="M104" s="697"/>
      <c r="N104" s="697"/>
    </row>
    <row r="105" spans="1:14" ht="60" x14ac:dyDescent="0.2">
      <c r="A105" s="741"/>
      <c r="B105" s="550">
        <v>85176270</v>
      </c>
      <c r="C105" s="76"/>
      <c r="D105" s="552">
        <v>0.18</v>
      </c>
      <c r="E105" s="265">
        <v>0.18</v>
      </c>
      <c r="F105" s="166" t="s">
        <v>533</v>
      </c>
      <c r="G105" s="87" t="s">
        <v>315</v>
      </c>
      <c r="H105" s="251">
        <v>1</v>
      </c>
      <c r="I105" s="266"/>
      <c r="J105" s="692">
        <f t="shared" si="3"/>
        <v>0</v>
      </c>
      <c r="K105" s="693">
        <f t="shared" ref="K105" si="7">IF(E105="",D105*J105,E105*J105)</f>
        <v>0</v>
      </c>
      <c r="L105" s="697"/>
      <c r="M105" s="697"/>
      <c r="N105" s="697"/>
    </row>
    <row r="106" spans="1:14" ht="15.75" x14ac:dyDescent="0.2">
      <c r="A106" s="742"/>
      <c r="B106" s="550"/>
      <c r="C106" s="570"/>
      <c r="D106" s="570"/>
      <c r="E106" s="570"/>
      <c r="F106" s="165" t="s">
        <v>767</v>
      </c>
      <c r="G106" s="102"/>
      <c r="H106" s="251"/>
      <c r="I106" s="691"/>
      <c r="J106" s="692"/>
      <c r="K106" s="693"/>
      <c r="L106" s="697"/>
      <c r="M106" s="697"/>
      <c r="N106" s="697"/>
    </row>
    <row r="107" spans="1:14" ht="60" x14ac:dyDescent="0.25">
      <c r="A107" s="172"/>
      <c r="B107" s="550">
        <v>85176270</v>
      </c>
      <c r="C107" s="76"/>
      <c r="D107" s="552">
        <v>0.18</v>
      </c>
      <c r="E107" s="265">
        <v>0.18</v>
      </c>
      <c r="F107" s="166" t="s">
        <v>534</v>
      </c>
      <c r="G107" s="87" t="s">
        <v>315</v>
      </c>
      <c r="H107" s="251">
        <v>1</v>
      </c>
      <c r="I107" s="266"/>
      <c r="J107" s="692">
        <f t="shared" si="3"/>
        <v>0</v>
      </c>
      <c r="K107" s="693">
        <f t="shared" ref="K107" si="8">IF(E107="",D107*J107,E107*J107)</f>
        <v>0</v>
      </c>
      <c r="L107" s="697"/>
      <c r="M107" s="697"/>
      <c r="N107" s="697"/>
    </row>
    <row r="108" spans="1:14" ht="15.75" x14ac:dyDescent="0.25">
      <c r="A108" s="100" t="s">
        <v>482</v>
      </c>
      <c r="B108" s="550"/>
      <c r="C108" s="570"/>
      <c r="D108" s="570"/>
      <c r="E108" s="570"/>
      <c r="F108" s="165" t="s">
        <v>769</v>
      </c>
      <c r="G108" s="102"/>
      <c r="H108" s="251"/>
      <c r="I108" s="691"/>
      <c r="J108" s="692"/>
      <c r="K108" s="693"/>
      <c r="L108" s="697"/>
      <c r="M108" s="697"/>
      <c r="N108" s="697"/>
    </row>
    <row r="109" spans="1:14" ht="15.75" x14ac:dyDescent="0.25">
      <c r="A109" s="100"/>
      <c r="B109" s="550"/>
      <c r="C109" s="570"/>
      <c r="D109" s="570"/>
      <c r="E109" s="570"/>
      <c r="F109" s="165" t="s">
        <v>532</v>
      </c>
      <c r="G109" s="102"/>
      <c r="H109" s="251"/>
      <c r="I109" s="691"/>
      <c r="J109" s="692"/>
      <c r="K109" s="693"/>
      <c r="L109" s="697"/>
      <c r="M109" s="697"/>
      <c r="N109" s="697"/>
    </row>
    <row r="110" spans="1:14" ht="15" x14ac:dyDescent="0.25">
      <c r="A110" s="100" t="s">
        <v>218</v>
      </c>
      <c r="B110" s="550"/>
      <c r="C110" s="573"/>
      <c r="D110" s="552"/>
      <c r="E110" s="572"/>
      <c r="F110" s="166" t="s">
        <v>536</v>
      </c>
      <c r="G110" s="87" t="s">
        <v>315</v>
      </c>
      <c r="H110" s="251">
        <v>0</v>
      </c>
      <c r="I110" s="740"/>
      <c r="J110" s="692">
        <f t="shared" si="3"/>
        <v>0</v>
      </c>
      <c r="K110" s="693">
        <f t="shared" ref="K110:K111" si="9">IF(E110="",D110*J110,E110*J110)</f>
        <v>0</v>
      </c>
      <c r="L110" s="697"/>
      <c r="M110" s="697"/>
      <c r="N110" s="697"/>
    </row>
    <row r="111" spans="1:14" ht="14.25" customHeight="1" x14ac:dyDescent="0.25">
      <c r="A111" s="100" t="s">
        <v>219</v>
      </c>
      <c r="B111" s="550">
        <v>85176270</v>
      </c>
      <c r="C111" s="76"/>
      <c r="D111" s="552">
        <v>0.18</v>
      </c>
      <c r="E111" s="265">
        <v>0.18</v>
      </c>
      <c r="F111" s="166" t="s">
        <v>537</v>
      </c>
      <c r="G111" s="87" t="s">
        <v>315</v>
      </c>
      <c r="H111" s="251">
        <v>4</v>
      </c>
      <c r="I111" s="266"/>
      <c r="J111" s="692">
        <f t="shared" si="3"/>
        <v>0</v>
      </c>
      <c r="K111" s="693">
        <f t="shared" si="9"/>
        <v>0</v>
      </c>
      <c r="L111" s="697"/>
      <c r="M111" s="697"/>
      <c r="N111" s="697"/>
    </row>
    <row r="112" spans="1:14" ht="15.75" x14ac:dyDescent="0.25">
      <c r="A112" s="100"/>
      <c r="B112" s="550"/>
      <c r="C112" s="570"/>
      <c r="D112" s="570"/>
      <c r="E112" s="570"/>
      <c r="F112" s="165" t="s">
        <v>767</v>
      </c>
      <c r="G112" s="102"/>
      <c r="H112" s="251"/>
      <c r="I112" s="691"/>
      <c r="J112" s="692"/>
      <c r="K112" s="693"/>
      <c r="L112" s="697"/>
      <c r="M112" s="697"/>
      <c r="N112" s="697"/>
    </row>
    <row r="113" spans="1:14" ht="15" x14ac:dyDescent="0.25">
      <c r="A113" s="100" t="s">
        <v>218</v>
      </c>
      <c r="B113" s="550">
        <v>85176270</v>
      </c>
      <c r="C113" s="76"/>
      <c r="D113" s="552">
        <v>0.18</v>
      </c>
      <c r="E113" s="265">
        <v>0.18</v>
      </c>
      <c r="F113" s="166" t="s">
        <v>536</v>
      </c>
      <c r="G113" s="87" t="s">
        <v>315</v>
      </c>
      <c r="H113" s="251">
        <v>4</v>
      </c>
      <c r="I113" s="266"/>
      <c r="J113" s="692">
        <f t="shared" si="3"/>
        <v>0</v>
      </c>
      <c r="K113" s="693">
        <f t="shared" ref="K113:K114" si="10">IF(E113="",D113*J113,E113*J113)</f>
        <v>0</v>
      </c>
      <c r="L113" s="697"/>
      <c r="M113" s="697"/>
      <c r="N113" s="697"/>
    </row>
    <row r="114" spans="1:14" ht="15" x14ac:dyDescent="0.25">
      <c r="A114" s="100" t="s">
        <v>219</v>
      </c>
      <c r="B114" s="550">
        <v>85176270</v>
      </c>
      <c r="C114" s="76"/>
      <c r="D114" s="552">
        <v>0.18</v>
      </c>
      <c r="E114" s="265">
        <v>0.18</v>
      </c>
      <c r="F114" s="166" t="s">
        <v>537</v>
      </c>
      <c r="G114" s="87" t="s">
        <v>315</v>
      </c>
      <c r="H114" s="251">
        <v>2</v>
      </c>
      <c r="I114" s="266"/>
      <c r="J114" s="692">
        <f t="shared" si="3"/>
        <v>0</v>
      </c>
      <c r="K114" s="693">
        <f t="shared" si="10"/>
        <v>0</v>
      </c>
      <c r="L114" s="697"/>
      <c r="M114" s="697"/>
      <c r="N114" s="697"/>
    </row>
    <row r="115" spans="1:14" ht="15.75" x14ac:dyDescent="0.25">
      <c r="A115" s="100"/>
      <c r="B115" s="551"/>
      <c r="C115" s="570"/>
      <c r="D115" s="690"/>
      <c r="E115" s="570"/>
      <c r="F115" s="165" t="s">
        <v>768</v>
      </c>
      <c r="G115" s="102"/>
      <c r="H115" s="251"/>
      <c r="I115" s="691"/>
      <c r="J115" s="692"/>
      <c r="K115" s="693"/>
      <c r="L115" s="697"/>
      <c r="M115" s="697"/>
      <c r="N115" s="697"/>
    </row>
    <row r="116" spans="1:14" ht="15" x14ac:dyDescent="0.25">
      <c r="A116" s="100" t="s">
        <v>218</v>
      </c>
      <c r="B116" s="550">
        <v>85176270</v>
      </c>
      <c r="C116" s="573"/>
      <c r="D116" s="572"/>
      <c r="E116" s="572"/>
      <c r="F116" s="166" t="s">
        <v>536</v>
      </c>
      <c r="G116" s="87" t="s">
        <v>315</v>
      </c>
      <c r="H116" s="251">
        <v>0</v>
      </c>
      <c r="I116" s="740"/>
      <c r="J116" s="692">
        <f t="shared" si="3"/>
        <v>0</v>
      </c>
      <c r="K116" s="693">
        <f t="shared" ref="K116:K117" si="11">IF(E116="",D116*J116,E116*J116)</f>
        <v>0</v>
      </c>
      <c r="L116" s="697"/>
      <c r="M116" s="697"/>
      <c r="N116" s="697"/>
    </row>
    <row r="117" spans="1:14" ht="15" x14ac:dyDescent="0.25">
      <c r="A117" s="100" t="s">
        <v>219</v>
      </c>
      <c r="B117" s="550">
        <v>85176270</v>
      </c>
      <c r="C117" s="76"/>
      <c r="D117" s="552">
        <v>0.18</v>
      </c>
      <c r="E117" s="265">
        <v>0.18</v>
      </c>
      <c r="F117" s="166" t="s">
        <v>537</v>
      </c>
      <c r="G117" s="87" t="s">
        <v>315</v>
      </c>
      <c r="H117" s="251">
        <v>2</v>
      </c>
      <c r="I117" s="266"/>
      <c r="J117" s="692">
        <f t="shared" si="3"/>
        <v>0</v>
      </c>
      <c r="K117" s="693">
        <f t="shared" si="11"/>
        <v>0</v>
      </c>
      <c r="L117" s="697"/>
      <c r="M117" s="697"/>
      <c r="N117" s="697"/>
    </row>
    <row r="118" spans="1:14" ht="15.75" x14ac:dyDescent="0.25">
      <c r="A118" s="100" t="s">
        <v>483</v>
      </c>
      <c r="B118" s="550"/>
      <c r="C118" s="570"/>
      <c r="D118" s="570"/>
      <c r="E118" s="570"/>
      <c r="F118" s="165" t="s">
        <v>539</v>
      </c>
      <c r="G118" s="102"/>
      <c r="H118" s="251"/>
      <c r="I118" s="691"/>
      <c r="J118" s="692"/>
      <c r="K118" s="693"/>
      <c r="L118" s="697"/>
      <c r="M118" s="697"/>
      <c r="N118" s="697"/>
    </row>
    <row r="119" spans="1:14" ht="15.75" x14ac:dyDescent="0.25">
      <c r="A119" s="100"/>
      <c r="B119" s="550"/>
      <c r="C119" s="570"/>
      <c r="D119" s="570"/>
      <c r="E119" s="570"/>
      <c r="F119" s="165" t="s">
        <v>532</v>
      </c>
      <c r="G119" s="102"/>
      <c r="H119" s="251"/>
      <c r="I119" s="691"/>
      <c r="J119" s="692"/>
      <c r="K119" s="693"/>
      <c r="L119" s="697"/>
      <c r="M119" s="697"/>
      <c r="N119" s="697"/>
    </row>
    <row r="120" spans="1:14" ht="15" x14ac:dyDescent="0.25">
      <c r="A120" s="100" t="s">
        <v>218</v>
      </c>
      <c r="B120" s="550">
        <v>85176270</v>
      </c>
      <c r="C120" s="76"/>
      <c r="D120" s="552">
        <v>0.18</v>
      </c>
      <c r="E120" s="265">
        <v>0.18</v>
      </c>
      <c r="F120" s="166" t="s">
        <v>540</v>
      </c>
      <c r="G120" s="87" t="s">
        <v>315</v>
      </c>
      <c r="H120" s="251">
        <v>2</v>
      </c>
      <c r="I120" s="266"/>
      <c r="J120" s="692">
        <f t="shared" si="3"/>
        <v>0</v>
      </c>
      <c r="K120" s="693">
        <f t="shared" ref="K120:K121" si="12">IF(E120="",D120*J120,E120*J120)</f>
        <v>0</v>
      </c>
      <c r="L120" s="697"/>
      <c r="M120" s="697"/>
      <c r="N120" s="697"/>
    </row>
    <row r="121" spans="1:14" ht="30" x14ac:dyDescent="0.25">
      <c r="A121" s="100" t="s">
        <v>219</v>
      </c>
      <c r="B121" s="550">
        <v>85176270</v>
      </c>
      <c r="C121" s="76"/>
      <c r="D121" s="552">
        <v>0.18</v>
      </c>
      <c r="E121" s="265">
        <v>0.18</v>
      </c>
      <c r="F121" s="166" t="s">
        <v>541</v>
      </c>
      <c r="G121" s="87" t="s">
        <v>315</v>
      </c>
      <c r="H121" s="251">
        <v>2</v>
      </c>
      <c r="I121" s="266"/>
      <c r="J121" s="692">
        <f t="shared" si="3"/>
        <v>0</v>
      </c>
      <c r="K121" s="693">
        <f t="shared" si="12"/>
        <v>0</v>
      </c>
      <c r="L121" s="697"/>
      <c r="M121" s="697"/>
      <c r="N121" s="697"/>
    </row>
    <row r="122" spans="1:14" ht="15.75" x14ac:dyDescent="0.25">
      <c r="A122" s="100"/>
      <c r="B122" s="550"/>
      <c r="C122" s="570"/>
      <c r="D122" s="570"/>
      <c r="E122" s="570"/>
      <c r="F122" s="165" t="s">
        <v>767</v>
      </c>
      <c r="G122" s="102"/>
      <c r="H122" s="251"/>
      <c r="I122" s="691"/>
      <c r="J122" s="692"/>
      <c r="K122" s="693"/>
      <c r="L122" s="697"/>
      <c r="M122" s="697"/>
      <c r="N122" s="697"/>
    </row>
    <row r="123" spans="1:14" ht="15" x14ac:dyDescent="0.25">
      <c r="A123" s="100" t="s">
        <v>218</v>
      </c>
      <c r="B123" s="550">
        <v>85176270</v>
      </c>
      <c r="C123" s="76"/>
      <c r="D123" s="552">
        <v>0.18</v>
      </c>
      <c r="E123" s="265">
        <v>0.18</v>
      </c>
      <c r="F123" s="166" t="s">
        <v>540</v>
      </c>
      <c r="G123" s="87" t="s">
        <v>315</v>
      </c>
      <c r="H123" s="251">
        <v>2</v>
      </c>
      <c r="I123" s="266"/>
      <c r="J123" s="692">
        <f t="shared" si="3"/>
        <v>0</v>
      </c>
      <c r="K123" s="693">
        <f t="shared" ref="K123:K124" si="13">IF(E123="",D123*J123,E123*J123)</f>
        <v>0</v>
      </c>
      <c r="L123" s="697"/>
      <c r="M123" s="697"/>
      <c r="N123" s="697"/>
    </row>
    <row r="124" spans="1:14" ht="30" x14ac:dyDescent="0.25">
      <c r="A124" s="100" t="s">
        <v>219</v>
      </c>
      <c r="B124" s="550">
        <v>85176270</v>
      </c>
      <c r="C124" s="76"/>
      <c r="D124" s="552">
        <v>0.18</v>
      </c>
      <c r="E124" s="265">
        <v>0.18</v>
      </c>
      <c r="F124" s="166" t="s">
        <v>541</v>
      </c>
      <c r="G124" s="87" t="s">
        <v>315</v>
      </c>
      <c r="H124" s="251">
        <v>2</v>
      </c>
      <c r="I124" s="266"/>
      <c r="J124" s="692">
        <f t="shared" si="3"/>
        <v>0</v>
      </c>
      <c r="K124" s="693">
        <f t="shared" si="13"/>
        <v>0</v>
      </c>
      <c r="L124" s="697"/>
      <c r="M124" s="697"/>
      <c r="N124" s="697"/>
    </row>
    <row r="125" spans="1:14" ht="15.75" x14ac:dyDescent="0.25">
      <c r="A125" s="85" t="s">
        <v>219</v>
      </c>
      <c r="B125" s="550"/>
      <c r="C125" s="570"/>
      <c r="D125" s="570"/>
      <c r="E125" s="570"/>
      <c r="F125" s="165" t="s">
        <v>542</v>
      </c>
      <c r="G125" s="102"/>
      <c r="H125" s="251"/>
      <c r="I125" s="691"/>
      <c r="J125" s="692"/>
      <c r="K125" s="693"/>
      <c r="L125" s="697"/>
      <c r="M125" s="697"/>
      <c r="N125" s="697"/>
    </row>
    <row r="126" spans="1:14" ht="15.75" x14ac:dyDescent="0.25">
      <c r="A126" s="100">
        <v>2</v>
      </c>
      <c r="B126" s="550"/>
      <c r="C126" s="570"/>
      <c r="D126" s="570"/>
      <c r="E126" s="570"/>
      <c r="F126" s="165" t="s">
        <v>543</v>
      </c>
      <c r="G126" s="102"/>
      <c r="H126" s="251"/>
      <c r="I126" s="691"/>
      <c r="J126" s="692"/>
      <c r="K126" s="693"/>
      <c r="L126" s="697"/>
      <c r="M126" s="697"/>
      <c r="N126" s="697"/>
    </row>
    <row r="127" spans="1:14" ht="15.75" x14ac:dyDescent="0.25">
      <c r="A127" s="100"/>
      <c r="B127" s="550"/>
      <c r="C127" s="570"/>
      <c r="D127" s="570"/>
      <c r="E127" s="570"/>
      <c r="F127" s="165" t="s">
        <v>532</v>
      </c>
      <c r="G127" s="170"/>
      <c r="H127" s="252"/>
      <c r="I127" s="691"/>
      <c r="J127" s="692"/>
      <c r="K127" s="693"/>
      <c r="L127" s="697"/>
      <c r="M127" s="697"/>
      <c r="N127" s="697"/>
    </row>
    <row r="128" spans="1:14" ht="15.75" x14ac:dyDescent="0.2">
      <c r="A128" s="100" t="s">
        <v>481</v>
      </c>
      <c r="B128" s="550"/>
      <c r="C128" s="570"/>
      <c r="D128" s="570"/>
      <c r="E128" s="570"/>
      <c r="F128" s="169" t="s">
        <v>544</v>
      </c>
      <c r="G128" s="742"/>
      <c r="H128" s="743"/>
      <c r="I128" s="691"/>
      <c r="J128" s="692"/>
      <c r="K128" s="693"/>
      <c r="L128" s="697"/>
      <c r="M128" s="697"/>
      <c r="N128" s="697"/>
    </row>
    <row r="129" spans="1:14" ht="15" x14ac:dyDescent="0.25">
      <c r="A129" s="100" t="s">
        <v>218</v>
      </c>
      <c r="B129" s="550">
        <v>84715000</v>
      </c>
      <c r="C129" s="76"/>
      <c r="D129" s="552">
        <v>0.18</v>
      </c>
      <c r="E129" s="265">
        <v>0.18</v>
      </c>
      <c r="F129" s="166" t="s">
        <v>545</v>
      </c>
      <c r="G129" s="171" t="s">
        <v>316</v>
      </c>
      <c r="H129" s="253">
        <v>1</v>
      </c>
      <c r="I129" s="266"/>
      <c r="J129" s="692">
        <f t="shared" ref="J129:J179" si="14">(H129*I129)</f>
        <v>0</v>
      </c>
      <c r="K129" s="693">
        <f t="shared" ref="K129:K130" si="15">IF(E129="",D129*J129,E129*J129)</f>
        <v>0</v>
      </c>
      <c r="L129" s="697"/>
      <c r="M129" s="697"/>
      <c r="N129" s="697"/>
    </row>
    <row r="130" spans="1:14" ht="15" x14ac:dyDescent="0.25">
      <c r="A130" s="100" t="s">
        <v>219</v>
      </c>
      <c r="B130" s="550">
        <v>85238020</v>
      </c>
      <c r="C130" s="76"/>
      <c r="D130" s="552">
        <v>0.18</v>
      </c>
      <c r="E130" s="265">
        <v>0.18</v>
      </c>
      <c r="F130" s="166" t="s">
        <v>546</v>
      </c>
      <c r="G130" s="102" t="s">
        <v>316</v>
      </c>
      <c r="H130" s="251">
        <v>1</v>
      </c>
      <c r="I130" s="266"/>
      <c r="J130" s="692">
        <f t="shared" si="14"/>
        <v>0</v>
      </c>
      <c r="K130" s="693">
        <f t="shared" si="15"/>
        <v>0</v>
      </c>
      <c r="L130" s="697"/>
      <c r="M130" s="697"/>
      <c r="N130" s="697"/>
    </row>
    <row r="131" spans="1:14" ht="15.75" x14ac:dyDescent="0.25">
      <c r="A131" s="100"/>
      <c r="B131" s="550"/>
      <c r="C131" s="570"/>
      <c r="D131" s="570"/>
      <c r="E131" s="570"/>
      <c r="F131" s="165" t="s">
        <v>767</v>
      </c>
      <c r="G131" s="102"/>
      <c r="H131" s="251"/>
      <c r="I131" s="691"/>
      <c r="J131" s="692"/>
      <c r="K131" s="693"/>
      <c r="L131" s="697"/>
      <c r="M131" s="697"/>
      <c r="N131" s="697"/>
    </row>
    <row r="132" spans="1:14" ht="15.75" x14ac:dyDescent="0.25">
      <c r="A132" s="100" t="s">
        <v>481</v>
      </c>
      <c r="B132" s="550"/>
      <c r="C132" s="570"/>
      <c r="D132" s="570"/>
      <c r="E132" s="570"/>
      <c r="F132" s="165" t="s">
        <v>544</v>
      </c>
      <c r="G132" s="102"/>
      <c r="H132" s="251"/>
      <c r="I132" s="691"/>
      <c r="J132" s="692"/>
      <c r="K132" s="693"/>
      <c r="L132" s="697"/>
      <c r="M132" s="697"/>
      <c r="N132" s="697"/>
    </row>
    <row r="133" spans="1:14" ht="15" x14ac:dyDescent="0.25">
      <c r="A133" s="100" t="s">
        <v>218</v>
      </c>
      <c r="B133" s="744"/>
      <c r="C133" s="573"/>
      <c r="D133" s="572"/>
      <c r="E133" s="572"/>
      <c r="F133" s="166" t="s">
        <v>545</v>
      </c>
      <c r="G133" s="102" t="s">
        <v>316</v>
      </c>
      <c r="H133" s="251">
        <v>0</v>
      </c>
      <c r="I133" s="740"/>
      <c r="J133" s="692">
        <f t="shared" si="14"/>
        <v>0</v>
      </c>
      <c r="K133" s="693">
        <f t="shared" ref="K133:K134" si="16">IF(E133="",D133*J133,E133*J133)</f>
        <v>0</v>
      </c>
      <c r="L133" s="697"/>
      <c r="M133" s="697"/>
      <c r="N133" s="697"/>
    </row>
    <row r="134" spans="1:14" ht="15" x14ac:dyDescent="0.25">
      <c r="A134" s="100" t="s">
        <v>219</v>
      </c>
      <c r="B134" s="744"/>
      <c r="C134" s="573"/>
      <c r="D134" s="572"/>
      <c r="E134" s="572"/>
      <c r="F134" s="166" t="s">
        <v>546</v>
      </c>
      <c r="G134" s="102" t="s">
        <v>316</v>
      </c>
      <c r="H134" s="251">
        <v>0</v>
      </c>
      <c r="I134" s="740"/>
      <c r="J134" s="692">
        <f t="shared" si="14"/>
        <v>0</v>
      </c>
      <c r="K134" s="693">
        <f t="shared" si="16"/>
        <v>0</v>
      </c>
      <c r="L134" s="697"/>
      <c r="M134" s="697"/>
      <c r="N134" s="697"/>
    </row>
    <row r="135" spans="1:14" ht="31.5" x14ac:dyDescent="0.25">
      <c r="A135" s="100">
        <v>3</v>
      </c>
      <c r="B135" s="550"/>
      <c r="C135" s="570"/>
      <c r="D135" s="570"/>
      <c r="E135" s="570"/>
      <c r="F135" s="165" t="s">
        <v>547</v>
      </c>
      <c r="G135" s="102"/>
      <c r="H135" s="251"/>
      <c r="I135" s="691"/>
      <c r="J135" s="692"/>
      <c r="K135" s="693"/>
      <c r="L135" s="697"/>
      <c r="M135" s="697"/>
      <c r="N135" s="697"/>
    </row>
    <row r="136" spans="1:14" ht="15.75" x14ac:dyDescent="0.25">
      <c r="A136" s="100"/>
      <c r="B136" s="550">
        <v>85171890</v>
      </c>
      <c r="C136" s="76"/>
      <c r="D136" s="552">
        <v>0.18</v>
      </c>
      <c r="E136" s="265">
        <v>0.18</v>
      </c>
      <c r="F136" s="165" t="s">
        <v>532</v>
      </c>
      <c r="G136" s="102" t="s">
        <v>595</v>
      </c>
      <c r="H136" s="251">
        <v>2</v>
      </c>
      <c r="I136" s="266"/>
      <c r="J136" s="692">
        <f t="shared" si="14"/>
        <v>0</v>
      </c>
      <c r="K136" s="693">
        <f t="shared" ref="K136:K137" si="17">IF(E136="",D136*J136,E136*J136)</f>
        <v>0</v>
      </c>
      <c r="L136" s="697"/>
      <c r="M136" s="697"/>
      <c r="N136" s="697"/>
    </row>
    <row r="137" spans="1:14" ht="15.75" x14ac:dyDescent="0.25">
      <c r="A137" s="100"/>
      <c r="B137" s="744"/>
      <c r="C137" s="573"/>
      <c r="D137" s="572"/>
      <c r="E137" s="572"/>
      <c r="F137" s="165" t="s">
        <v>767</v>
      </c>
      <c r="G137" s="102" t="s">
        <v>595</v>
      </c>
      <c r="H137" s="251">
        <v>0</v>
      </c>
      <c r="I137" s="740"/>
      <c r="J137" s="692">
        <f t="shared" si="14"/>
        <v>0</v>
      </c>
      <c r="K137" s="693">
        <f t="shared" si="17"/>
        <v>0</v>
      </c>
      <c r="L137" s="697"/>
      <c r="M137" s="697"/>
      <c r="N137" s="697"/>
    </row>
    <row r="138" spans="1:14" ht="15.75" x14ac:dyDescent="0.25">
      <c r="A138" s="100">
        <v>4</v>
      </c>
      <c r="B138" s="550"/>
      <c r="C138" s="570"/>
      <c r="D138" s="570"/>
      <c r="E138" s="570"/>
      <c r="F138" s="165" t="s">
        <v>644</v>
      </c>
      <c r="G138" s="102"/>
      <c r="H138" s="251"/>
      <c r="I138" s="691"/>
      <c r="J138" s="692"/>
      <c r="K138" s="693"/>
      <c r="L138" s="697"/>
      <c r="M138" s="697"/>
      <c r="N138" s="697"/>
    </row>
    <row r="139" spans="1:14" ht="15.75" x14ac:dyDescent="0.25">
      <c r="A139" s="100"/>
      <c r="B139" s="550"/>
      <c r="C139" s="570"/>
      <c r="D139" s="570"/>
      <c r="E139" s="570"/>
      <c r="F139" s="165" t="s">
        <v>532</v>
      </c>
      <c r="G139" s="102"/>
      <c r="H139" s="251"/>
      <c r="I139" s="691"/>
      <c r="J139" s="692"/>
      <c r="K139" s="693"/>
      <c r="L139" s="697"/>
      <c r="M139" s="697"/>
      <c r="N139" s="697"/>
    </row>
    <row r="140" spans="1:14" ht="15" x14ac:dyDescent="0.2">
      <c r="A140" s="745" t="s">
        <v>218</v>
      </c>
      <c r="B140" s="550">
        <v>85447090</v>
      </c>
      <c r="C140" s="76"/>
      <c r="D140" s="552">
        <v>0.18</v>
      </c>
      <c r="E140" s="265">
        <v>0.18</v>
      </c>
      <c r="F140" s="746" t="s">
        <v>549</v>
      </c>
      <c r="G140" s="102" t="s">
        <v>454</v>
      </c>
      <c r="H140" s="251">
        <v>1</v>
      </c>
      <c r="I140" s="266"/>
      <c r="J140" s="692">
        <f t="shared" si="14"/>
        <v>0</v>
      </c>
      <c r="K140" s="693">
        <f t="shared" ref="K140:K141" si="18">IF(E140="",D140*J140,E140*J140)</f>
        <v>0</v>
      </c>
      <c r="L140" s="697"/>
      <c r="M140" s="697"/>
      <c r="N140" s="697"/>
    </row>
    <row r="141" spans="1:14" ht="30" x14ac:dyDescent="0.25">
      <c r="A141" s="100" t="s">
        <v>219</v>
      </c>
      <c r="B141" s="739"/>
      <c r="C141" s="76"/>
      <c r="D141" s="747">
        <v>0.28000000000000003</v>
      </c>
      <c r="E141" s="265">
        <v>0.18</v>
      </c>
      <c r="F141" s="166" t="s">
        <v>550</v>
      </c>
      <c r="G141" s="102" t="s">
        <v>316</v>
      </c>
      <c r="H141" s="251">
        <v>1</v>
      </c>
      <c r="I141" s="266"/>
      <c r="J141" s="692">
        <f t="shared" si="14"/>
        <v>0</v>
      </c>
      <c r="K141" s="693">
        <f t="shared" si="18"/>
        <v>0</v>
      </c>
      <c r="L141" s="697"/>
      <c r="M141" s="697"/>
      <c r="N141" s="697"/>
    </row>
    <row r="142" spans="1:14" ht="15.75" x14ac:dyDescent="0.25">
      <c r="A142" s="100"/>
      <c r="B142" s="550"/>
      <c r="C142" s="570"/>
      <c r="D142" s="570"/>
      <c r="E142" s="570"/>
      <c r="F142" s="165" t="s">
        <v>767</v>
      </c>
      <c r="G142" s="102"/>
      <c r="H142" s="251"/>
      <c r="I142" s="691"/>
      <c r="J142" s="692"/>
      <c r="K142" s="693"/>
      <c r="L142" s="697"/>
      <c r="M142" s="697"/>
      <c r="N142" s="697"/>
    </row>
    <row r="143" spans="1:14" ht="15" x14ac:dyDescent="0.2">
      <c r="A143" s="745" t="s">
        <v>218</v>
      </c>
      <c r="B143" s="550">
        <v>85447090</v>
      </c>
      <c r="C143" s="76"/>
      <c r="D143" s="552">
        <v>0.18</v>
      </c>
      <c r="E143" s="265">
        <v>0.18</v>
      </c>
      <c r="F143" s="746" t="s">
        <v>549</v>
      </c>
      <c r="G143" s="102" t="s">
        <v>596</v>
      </c>
      <c r="H143" s="251">
        <v>1</v>
      </c>
      <c r="I143" s="266"/>
      <c r="J143" s="692">
        <f t="shared" si="14"/>
        <v>0</v>
      </c>
      <c r="K143" s="693">
        <f t="shared" ref="K143:K144" si="19">IF(E143="",D143*J143,E143*J143)</f>
        <v>0</v>
      </c>
      <c r="L143" s="697"/>
      <c r="M143" s="697"/>
      <c r="N143" s="697"/>
    </row>
    <row r="144" spans="1:14" ht="30" x14ac:dyDescent="0.25">
      <c r="A144" s="100" t="s">
        <v>219</v>
      </c>
      <c r="B144" s="550">
        <v>39269079</v>
      </c>
      <c r="C144" s="76"/>
      <c r="D144" s="552">
        <v>0.28000000000000003</v>
      </c>
      <c r="E144" s="265">
        <v>0.18</v>
      </c>
      <c r="F144" s="166" t="s">
        <v>550</v>
      </c>
      <c r="G144" s="102" t="s">
        <v>316</v>
      </c>
      <c r="H144" s="251">
        <v>1</v>
      </c>
      <c r="I144" s="266"/>
      <c r="J144" s="692">
        <f t="shared" si="14"/>
        <v>0</v>
      </c>
      <c r="K144" s="693">
        <f t="shared" si="19"/>
        <v>0</v>
      </c>
      <c r="L144" s="697"/>
      <c r="M144" s="697"/>
      <c r="N144" s="697"/>
    </row>
    <row r="145" spans="1:14" ht="15.75" x14ac:dyDescent="0.25">
      <c r="A145" s="100"/>
      <c r="B145" s="550"/>
      <c r="C145" s="570"/>
      <c r="D145" s="570"/>
      <c r="E145" s="570"/>
      <c r="F145" s="165" t="s">
        <v>768</v>
      </c>
      <c r="G145" s="102"/>
      <c r="H145" s="251"/>
      <c r="I145" s="691"/>
      <c r="J145" s="692"/>
      <c r="K145" s="693"/>
      <c r="L145" s="697"/>
      <c r="M145" s="697"/>
      <c r="N145" s="697"/>
    </row>
    <row r="146" spans="1:14" ht="15" x14ac:dyDescent="0.2">
      <c r="A146" s="745" t="s">
        <v>218</v>
      </c>
      <c r="B146" s="550">
        <v>85447090</v>
      </c>
      <c r="C146" s="76"/>
      <c r="D146" s="552">
        <v>0.18</v>
      </c>
      <c r="E146" s="265">
        <v>0.18</v>
      </c>
      <c r="F146" s="746" t="s">
        <v>549</v>
      </c>
      <c r="G146" s="102" t="s">
        <v>596</v>
      </c>
      <c r="H146" s="251">
        <v>1</v>
      </c>
      <c r="I146" s="266"/>
      <c r="J146" s="692">
        <f t="shared" si="14"/>
        <v>0</v>
      </c>
      <c r="K146" s="693">
        <f t="shared" ref="K146:K147" si="20">IF(E146="",D146*J146,E146*J146)</f>
        <v>0</v>
      </c>
      <c r="L146" s="697"/>
      <c r="M146" s="697"/>
      <c r="N146" s="697"/>
    </row>
    <row r="147" spans="1:14" ht="30" x14ac:dyDescent="0.25">
      <c r="A147" s="100" t="s">
        <v>219</v>
      </c>
      <c r="B147" s="550">
        <v>39269079</v>
      </c>
      <c r="C147" s="76"/>
      <c r="D147" s="552">
        <v>0.28000000000000003</v>
      </c>
      <c r="E147" s="265">
        <v>0.18</v>
      </c>
      <c r="F147" s="166" t="s">
        <v>550</v>
      </c>
      <c r="G147" s="102" t="s">
        <v>316</v>
      </c>
      <c r="H147" s="251">
        <v>1</v>
      </c>
      <c r="I147" s="266"/>
      <c r="J147" s="692">
        <f t="shared" si="14"/>
        <v>0</v>
      </c>
      <c r="K147" s="693">
        <f t="shared" si="20"/>
        <v>0</v>
      </c>
      <c r="L147" s="697"/>
      <c r="M147" s="697"/>
      <c r="N147" s="697"/>
    </row>
    <row r="148" spans="1:14" ht="15.75" x14ac:dyDescent="0.25">
      <c r="A148" s="100">
        <v>5</v>
      </c>
      <c r="B148" s="550"/>
      <c r="C148" s="570"/>
      <c r="D148" s="570"/>
      <c r="E148" s="570"/>
      <c r="F148" s="165" t="s">
        <v>643</v>
      </c>
      <c r="G148" s="102"/>
      <c r="H148" s="251"/>
      <c r="I148" s="691"/>
      <c r="J148" s="692"/>
      <c r="K148" s="693"/>
      <c r="L148" s="697"/>
      <c r="M148" s="697"/>
      <c r="N148" s="697"/>
    </row>
    <row r="149" spans="1:14" ht="15.75" x14ac:dyDescent="0.25">
      <c r="A149" s="100"/>
      <c r="B149" s="550"/>
      <c r="C149" s="570"/>
      <c r="D149" s="570"/>
      <c r="E149" s="570"/>
      <c r="F149" s="165" t="s">
        <v>532</v>
      </c>
      <c r="G149" s="102"/>
      <c r="H149" s="251"/>
      <c r="I149" s="691"/>
      <c r="J149" s="692"/>
      <c r="K149" s="693"/>
      <c r="L149" s="697"/>
      <c r="M149" s="697"/>
      <c r="N149" s="697"/>
    </row>
    <row r="150" spans="1:14" ht="30.75" x14ac:dyDescent="0.25">
      <c r="A150" s="100" t="s">
        <v>218</v>
      </c>
      <c r="B150" s="550">
        <v>85447090</v>
      </c>
      <c r="C150" s="76"/>
      <c r="D150" s="552">
        <v>0.18</v>
      </c>
      <c r="E150" s="265">
        <v>0.18</v>
      </c>
      <c r="F150" s="166" t="s">
        <v>552</v>
      </c>
      <c r="G150" s="102" t="s">
        <v>595</v>
      </c>
      <c r="H150" s="251">
        <v>1</v>
      </c>
      <c r="I150" s="266"/>
      <c r="J150" s="692">
        <f t="shared" si="14"/>
        <v>0</v>
      </c>
      <c r="K150" s="693">
        <f t="shared" ref="K150" si="21">IF(E150="",D150*J150,E150*J150)</f>
        <v>0</v>
      </c>
      <c r="L150" s="697"/>
      <c r="M150" s="697"/>
      <c r="N150" s="697"/>
    </row>
    <row r="151" spans="1:14" ht="15.75" x14ac:dyDescent="0.25">
      <c r="A151" s="100"/>
      <c r="B151" s="550"/>
      <c r="C151" s="570"/>
      <c r="D151" s="570"/>
      <c r="E151" s="570"/>
      <c r="F151" s="165" t="s">
        <v>767</v>
      </c>
      <c r="G151" s="102"/>
      <c r="H151" s="251"/>
      <c r="I151" s="691"/>
      <c r="J151" s="692"/>
      <c r="K151" s="693"/>
      <c r="L151" s="697"/>
      <c r="M151" s="697"/>
      <c r="N151" s="697"/>
    </row>
    <row r="152" spans="1:14" ht="30.75" x14ac:dyDescent="0.25">
      <c r="A152" s="100" t="s">
        <v>218</v>
      </c>
      <c r="B152" s="550">
        <v>85447090</v>
      </c>
      <c r="C152" s="76"/>
      <c r="D152" s="552">
        <v>0.18</v>
      </c>
      <c r="E152" s="265">
        <v>0.18</v>
      </c>
      <c r="F152" s="166" t="s">
        <v>552</v>
      </c>
      <c r="G152" s="102" t="s">
        <v>595</v>
      </c>
      <c r="H152" s="251">
        <v>1</v>
      </c>
      <c r="I152" s="266"/>
      <c r="J152" s="692">
        <f t="shared" si="14"/>
        <v>0</v>
      </c>
      <c r="K152" s="693">
        <f t="shared" ref="K152" si="22">IF(E152="",D152*J152,E152*J152)</f>
        <v>0</v>
      </c>
      <c r="L152" s="697"/>
      <c r="M152" s="697"/>
      <c r="N152" s="697"/>
    </row>
    <row r="153" spans="1:14" ht="15.75" x14ac:dyDescent="0.25">
      <c r="A153" s="100"/>
      <c r="B153" s="550"/>
      <c r="C153" s="570"/>
      <c r="D153" s="570"/>
      <c r="E153" s="570"/>
      <c r="F153" s="165" t="s">
        <v>768</v>
      </c>
      <c r="G153" s="102"/>
      <c r="H153" s="251"/>
      <c r="I153" s="691"/>
      <c r="J153" s="692"/>
      <c r="K153" s="693"/>
      <c r="L153" s="697"/>
      <c r="M153" s="697"/>
      <c r="N153" s="697"/>
    </row>
    <row r="154" spans="1:14" ht="30.75" x14ac:dyDescent="0.25">
      <c r="A154" s="100" t="s">
        <v>218</v>
      </c>
      <c r="B154" s="550">
        <v>85447090</v>
      </c>
      <c r="C154" s="76"/>
      <c r="D154" s="552">
        <v>0.18</v>
      </c>
      <c r="E154" s="265">
        <v>0.18</v>
      </c>
      <c r="F154" s="166" t="s">
        <v>552</v>
      </c>
      <c r="G154" s="102" t="s">
        <v>595</v>
      </c>
      <c r="H154" s="251">
        <v>1</v>
      </c>
      <c r="I154" s="266"/>
      <c r="J154" s="692">
        <f t="shared" si="14"/>
        <v>0</v>
      </c>
      <c r="K154" s="693">
        <f t="shared" ref="K154" si="23">IF(E154="",D154*J154,E154*J154)</f>
        <v>0</v>
      </c>
      <c r="L154" s="697"/>
      <c r="M154" s="697"/>
      <c r="N154" s="697"/>
    </row>
    <row r="155" spans="1:14" ht="15.75" x14ac:dyDescent="0.25">
      <c r="A155" s="83" t="s">
        <v>484</v>
      </c>
      <c r="B155" s="550"/>
      <c r="C155" s="570"/>
      <c r="D155" s="570"/>
      <c r="E155" s="570"/>
      <c r="F155" s="161" t="s">
        <v>553</v>
      </c>
      <c r="G155" s="87"/>
      <c r="H155" s="249"/>
      <c r="I155" s="691"/>
      <c r="J155" s="692"/>
      <c r="K155" s="693"/>
      <c r="L155" s="697"/>
      <c r="M155" s="697"/>
      <c r="N155" s="697"/>
    </row>
    <row r="156" spans="1:14" ht="15" x14ac:dyDescent="0.25">
      <c r="A156" s="85">
        <v>1.1000000000000001</v>
      </c>
      <c r="B156" s="748"/>
      <c r="C156" s="573"/>
      <c r="D156" s="749"/>
      <c r="E156" s="573"/>
      <c r="F156" s="159" t="s">
        <v>658</v>
      </c>
      <c r="G156" s="87"/>
      <c r="H156" s="249"/>
      <c r="I156" s="740"/>
      <c r="J156" s="692"/>
      <c r="K156" s="693"/>
      <c r="L156" s="697"/>
      <c r="M156" s="697"/>
      <c r="N156" s="697"/>
    </row>
    <row r="157" spans="1:14" ht="15" x14ac:dyDescent="0.25">
      <c r="A157" s="85" t="s">
        <v>211</v>
      </c>
      <c r="B157" s="550">
        <v>85072000</v>
      </c>
      <c r="C157" s="76"/>
      <c r="D157" s="552">
        <v>0.28000000000000003</v>
      </c>
      <c r="E157" s="265">
        <v>0.18</v>
      </c>
      <c r="F157" s="159" t="s">
        <v>262</v>
      </c>
      <c r="G157" s="87" t="s">
        <v>316</v>
      </c>
      <c r="H157" s="249">
        <v>2</v>
      </c>
      <c r="I157" s="266"/>
      <c r="J157" s="692">
        <f t="shared" si="14"/>
        <v>0</v>
      </c>
      <c r="K157" s="693">
        <f t="shared" ref="K157" si="24">IF(E157="",D157*J157,E157*J157)</f>
        <v>0</v>
      </c>
      <c r="L157" s="697"/>
      <c r="M157" s="697"/>
      <c r="N157" s="697"/>
    </row>
    <row r="158" spans="1:14" ht="15" x14ac:dyDescent="0.25">
      <c r="A158" s="85">
        <v>1.2</v>
      </c>
      <c r="B158" s="748"/>
      <c r="C158" s="573"/>
      <c r="D158" s="749"/>
      <c r="E158" s="573"/>
      <c r="F158" s="159" t="s">
        <v>263</v>
      </c>
      <c r="G158" s="87"/>
      <c r="H158" s="249"/>
      <c r="I158" s="740"/>
      <c r="J158" s="692"/>
      <c r="K158" s="693"/>
      <c r="L158" s="697"/>
      <c r="M158" s="697"/>
      <c r="N158" s="697"/>
    </row>
    <row r="159" spans="1:14" ht="15" x14ac:dyDescent="0.25">
      <c r="A159" s="85" t="s">
        <v>211</v>
      </c>
      <c r="B159" s="550">
        <v>85072000</v>
      </c>
      <c r="C159" s="76"/>
      <c r="D159" s="552">
        <v>0.28000000000000003</v>
      </c>
      <c r="E159" s="265">
        <v>0.18</v>
      </c>
      <c r="F159" s="159" t="s">
        <v>554</v>
      </c>
      <c r="G159" s="87" t="s">
        <v>316</v>
      </c>
      <c r="H159" s="249">
        <v>2</v>
      </c>
      <c r="I159" s="266"/>
      <c r="J159" s="692">
        <f t="shared" si="14"/>
        <v>0</v>
      </c>
      <c r="K159" s="693">
        <f t="shared" ref="K159" si="25">IF(E159="",D159*J159,E159*J159)</f>
        <v>0</v>
      </c>
      <c r="L159" s="697"/>
      <c r="M159" s="697"/>
      <c r="N159" s="697"/>
    </row>
    <row r="160" spans="1:14" ht="15.75" x14ac:dyDescent="0.25">
      <c r="A160" s="83" t="s">
        <v>485</v>
      </c>
      <c r="B160" s="550"/>
      <c r="C160" s="570"/>
      <c r="D160" s="570"/>
      <c r="E160" s="570"/>
      <c r="F160" s="161" t="s">
        <v>264</v>
      </c>
      <c r="G160" s="87"/>
      <c r="H160" s="249"/>
      <c r="I160" s="691"/>
      <c r="J160" s="692"/>
      <c r="K160" s="693"/>
      <c r="L160" s="697"/>
      <c r="M160" s="697"/>
      <c r="N160" s="697"/>
    </row>
    <row r="161" spans="1:14" ht="15" x14ac:dyDescent="0.25">
      <c r="A161" s="85">
        <v>1.1000000000000001</v>
      </c>
      <c r="B161" s="550">
        <v>85044030</v>
      </c>
      <c r="C161" s="76"/>
      <c r="D161" s="552">
        <v>0.18</v>
      </c>
      <c r="E161" s="265">
        <v>0.18</v>
      </c>
      <c r="F161" s="159" t="s">
        <v>659</v>
      </c>
      <c r="G161" s="87" t="s">
        <v>315</v>
      </c>
      <c r="H161" s="249">
        <v>2</v>
      </c>
      <c r="I161" s="266"/>
      <c r="J161" s="692">
        <f t="shared" si="14"/>
        <v>0</v>
      </c>
      <c r="K161" s="693">
        <f t="shared" ref="K161:K164" si="26">IF(E161="",D161*J161,E161*J161)</f>
        <v>0</v>
      </c>
      <c r="L161" s="697"/>
      <c r="M161" s="697"/>
      <c r="N161" s="697"/>
    </row>
    <row r="162" spans="1:14" ht="15" x14ac:dyDescent="0.25">
      <c r="A162" s="85">
        <v>1.2</v>
      </c>
      <c r="B162" s="550">
        <v>85044030</v>
      </c>
      <c r="C162" s="76"/>
      <c r="D162" s="552">
        <v>0.18</v>
      </c>
      <c r="E162" s="265">
        <v>0.18</v>
      </c>
      <c r="F162" s="159" t="s">
        <v>660</v>
      </c>
      <c r="G162" s="87" t="s">
        <v>315</v>
      </c>
      <c r="H162" s="249">
        <v>2</v>
      </c>
      <c r="I162" s="266"/>
      <c r="J162" s="692">
        <f t="shared" si="14"/>
        <v>0</v>
      </c>
      <c r="K162" s="693">
        <f t="shared" si="26"/>
        <v>0</v>
      </c>
      <c r="L162" s="697"/>
      <c r="M162" s="697"/>
      <c r="N162" s="697"/>
    </row>
    <row r="163" spans="1:14" ht="31.5" x14ac:dyDescent="0.25">
      <c r="A163" s="83" t="s">
        <v>8</v>
      </c>
      <c r="B163" s="550">
        <v>85021200</v>
      </c>
      <c r="C163" s="76"/>
      <c r="D163" s="552">
        <v>0.18</v>
      </c>
      <c r="E163" s="265">
        <v>0.18</v>
      </c>
      <c r="F163" s="161" t="s">
        <v>265</v>
      </c>
      <c r="G163" s="87" t="s">
        <v>316</v>
      </c>
      <c r="H163" s="249">
        <v>1</v>
      </c>
      <c r="I163" s="266"/>
      <c r="J163" s="692">
        <f t="shared" si="14"/>
        <v>0</v>
      </c>
      <c r="K163" s="693">
        <f t="shared" si="26"/>
        <v>0</v>
      </c>
      <c r="L163" s="697"/>
      <c r="M163" s="697"/>
      <c r="N163" s="697"/>
    </row>
    <row r="164" spans="1:14" ht="31.5" x14ac:dyDescent="0.25">
      <c r="A164" s="83" t="s">
        <v>217</v>
      </c>
      <c r="B164" s="550">
        <v>84158210</v>
      </c>
      <c r="C164" s="76"/>
      <c r="D164" s="552">
        <v>0.28000000000000003</v>
      </c>
      <c r="E164" s="265">
        <v>0.18</v>
      </c>
      <c r="F164" s="161" t="s">
        <v>266</v>
      </c>
      <c r="G164" s="87" t="s">
        <v>315</v>
      </c>
      <c r="H164" s="249">
        <v>21</v>
      </c>
      <c r="I164" s="266"/>
      <c r="J164" s="692">
        <f t="shared" si="14"/>
        <v>0</v>
      </c>
      <c r="K164" s="693">
        <f t="shared" si="26"/>
        <v>0</v>
      </c>
      <c r="L164" s="697"/>
      <c r="M164" s="697"/>
      <c r="N164" s="697"/>
    </row>
    <row r="165" spans="1:14" ht="15.75" x14ac:dyDescent="0.25">
      <c r="A165" s="83" t="s">
        <v>220</v>
      </c>
      <c r="B165" s="550"/>
      <c r="C165" s="570"/>
      <c r="D165" s="570"/>
      <c r="E165" s="570"/>
      <c r="F165" s="161" t="s">
        <v>267</v>
      </c>
      <c r="G165" s="87"/>
      <c r="H165" s="249"/>
      <c r="I165" s="691"/>
      <c r="J165" s="692"/>
      <c r="K165" s="693"/>
      <c r="L165" s="697"/>
      <c r="M165" s="697"/>
      <c r="N165" s="697"/>
    </row>
    <row r="166" spans="1:14" ht="15" x14ac:dyDescent="0.25">
      <c r="A166" s="85">
        <v>1.1000000000000001</v>
      </c>
      <c r="B166" s="744"/>
      <c r="C166" s="573"/>
      <c r="D166" s="573"/>
      <c r="E166" s="573"/>
      <c r="F166" s="159" t="s">
        <v>268</v>
      </c>
      <c r="G166" s="87"/>
      <c r="H166" s="249"/>
      <c r="I166" s="691"/>
      <c r="J166" s="692"/>
      <c r="K166" s="693"/>
      <c r="L166" s="697"/>
      <c r="M166" s="697"/>
      <c r="N166" s="697"/>
    </row>
    <row r="167" spans="1:14" ht="15.75" x14ac:dyDescent="0.25">
      <c r="A167" s="83" t="s">
        <v>218</v>
      </c>
      <c r="B167" s="550">
        <v>84241000</v>
      </c>
      <c r="C167" s="76"/>
      <c r="D167" s="552">
        <v>0.28000000000000003</v>
      </c>
      <c r="E167" s="265">
        <v>0.18</v>
      </c>
      <c r="F167" s="159" t="s">
        <v>269</v>
      </c>
      <c r="G167" s="87" t="s">
        <v>315</v>
      </c>
      <c r="H167" s="249">
        <v>4</v>
      </c>
      <c r="I167" s="266"/>
      <c r="J167" s="692">
        <f t="shared" si="14"/>
        <v>0</v>
      </c>
      <c r="K167" s="693">
        <f t="shared" ref="K167:K168" si="27">IF(E167="",D167*J167,E167*J167)</f>
        <v>0</v>
      </c>
      <c r="L167" s="697"/>
      <c r="M167" s="697"/>
      <c r="N167" s="697"/>
    </row>
    <row r="168" spans="1:14" ht="19.5" x14ac:dyDescent="0.25">
      <c r="A168" s="83" t="s">
        <v>219</v>
      </c>
      <c r="B168" s="550">
        <v>84241000</v>
      </c>
      <c r="C168" s="76"/>
      <c r="D168" s="552">
        <v>0.28000000000000003</v>
      </c>
      <c r="E168" s="265">
        <v>0.18</v>
      </c>
      <c r="F168" s="159" t="s">
        <v>555</v>
      </c>
      <c r="G168" s="87" t="s">
        <v>315</v>
      </c>
      <c r="H168" s="249">
        <v>4</v>
      </c>
      <c r="I168" s="266"/>
      <c r="J168" s="692">
        <f t="shared" si="14"/>
        <v>0</v>
      </c>
      <c r="K168" s="693">
        <f t="shared" si="27"/>
        <v>0</v>
      </c>
      <c r="L168" s="697"/>
      <c r="M168" s="697"/>
      <c r="N168" s="697"/>
    </row>
    <row r="169" spans="1:14" ht="15" x14ac:dyDescent="0.25">
      <c r="A169" s="85">
        <v>1.2</v>
      </c>
      <c r="B169" s="744"/>
      <c r="C169" s="573"/>
      <c r="D169" s="573"/>
      <c r="E169" s="573"/>
      <c r="F169" s="159" t="s">
        <v>270</v>
      </c>
      <c r="G169" s="87"/>
      <c r="H169" s="249"/>
      <c r="I169" s="691"/>
      <c r="J169" s="692"/>
      <c r="K169" s="693"/>
      <c r="L169" s="697"/>
      <c r="M169" s="697"/>
      <c r="N169" s="697"/>
    </row>
    <row r="170" spans="1:14" ht="15.75" x14ac:dyDescent="0.25">
      <c r="A170" s="83" t="s">
        <v>218</v>
      </c>
      <c r="B170" s="550">
        <v>84241000</v>
      </c>
      <c r="C170" s="76"/>
      <c r="D170" s="552">
        <v>0.28000000000000003</v>
      </c>
      <c r="E170" s="265">
        <v>0.18</v>
      </c>
      <c r="F170" s="159" t="s">
        <v>271</v>
      </c>
      <c r="G170" s="87" t="s">
        <v>315</v>
      </c>
      <c r="H170" s="249">
        <v>6</v>
      </c>
      <c r="I170" s="266"/>
      <c r="J170" s="692">
        <f t="shared" si="14"/>
        <v>0</v>
      </c>
      <c r="K170" s="693">
        <f t="shared" ref="K170:K174" si="28">IF(E170="",D170*J170,E170*J170)</f>
        <v>0</v>
      </c>
      <c r="L170" s="697"/>
      <c r="M170" s="697"/>
      <c r="N170" s="697"/>
    </row>
    <row r="171" spans="1:14" ht="19.5" x14ac:dyDescent="0.25">
      <c r="A171" s="83" t="s">
        <v>219</v>
      </c>
      <c r="B171" s="550">
        <v>84241000</v>
      </c>
      <c r="C171" s="76"/>
      <c r="D171" s="552">
        <v>0.28000000000000003</v>
      </c>
      <c r="E171" s="265">
        <v>0.18</v>
      </c>
      <c r="F171" s="159" t="s">
        <v>556</v>
      </c>
      <c r="G171" s="87" t="s">
        <v>315</v>
      </c>
      <c r="H171" s="249">
        <v>10</v>
      </c>
      <c r="I171" s="266"/>
      <c r="J171" s="692">
        <f t="shared" si="14"/>
        <v>0</v>
      </c>
      <c r="K171" s="693">
        <f t="shared" si="28"/>
        <v>0</v>
      </c>
      <c r="L171" s="697"/>
      <c r="M171" s="697"/>
      <c r="N171" s="697"/>
    </row>
    <row r="172" spans="1:14" ht="30" x14ac:dyDescent="0.25">
      <c r="A172" s="83">
        <v>1.3</v>
      </c>
      <c r="B172" s="550"/>
      <c r="C172" s="76"/>
      <c r="D172" s="570"/>
      <c r="E172" s="265">
        <v>0.18</v>
      </c>
      <c r="F172" s="159" t="s">
        <v>557</v>
      </c>
      <c r="G172" s="87" t="s">
        <v>317</v>
      </c>
      <c r="H172" s="249">
        <v>1</v>
      </c>
      <c r="I172" s="266"/>
      <c r="J172" s="692">
        <f t="shared" si="14"/>
        <v>0</v>
      </c>
      <c r="K172" s="693">
        <f t="shared" si="28"/>
        <v>0</v>
      </c>
      <c r="L172" s="697"/>
      <c r="M172" s="697"/>
      <c r="N172" s="697"/>
    </row>
    <row r="173" spans="1:14" ht="75" x14ac:dyDescent="0.25">
      <c r="A173" s="83">
        <v>1.4</v>
      </c>
      <c r="B173" s="550"/>
      <c r="C173" s="76"/>
      <c r="D173" s="570"/>
      <c r="E173" s="265">
        <v>0.18</v>
      </c>
      <c r="F173" s="159" t="s">
        <v>272</v>
      </c>
      <c r="G173" s="87" t="s">
        <v>317</v>
      </c>
      <c r="H173" s="249">
        <v>1</v>
      </c>
      <c r="I173" s="266"/>
      <c r="J173" s="692">
        <f t="shared" si="14"/>
        <v>0</v>
      </c>
      <c r="K173" s="693">
        <f t="shared" si="28"/>
        <v>0</v>
      </c>
      <c r="L173" s="697"/>
      <c r="M173" s="697"/>
      <c r="N173" s="697"/>
    </row>
    <row r="174" spans="1:14" ht="30" x14ac:dyDescent="0.25">
      <c r="A174" s="83">
        <v>1.5</v>
      </c>
      <c r="B174" s="550"/>
      <c r="C174" s="76"/>
      <c r="D174" s="570"/>
      <c r="E174" s="265">
        <v>0.18</v>
      </c>
      <c r="F174" s="159" t="s">
        <v>558</v>
      </c>
      <c r="G174" s="87" t="s">
        <v>316</v>
      </c>
      <c r="H174" s="249">
        <v>1</v>
      </c>
      <c r="I174" s="266"/>
      <c r="J174" s="692">
        <f t="shared" si="14"/>
        <v>0</v>
      </c>
      <c r="K174" s="693">
        <f t="shared" si="28"/>
        <v>0</v>
      </c>
      <c r="L174" s="697"/>
      <c r="M174" s="697"/>
      <c r="N174" s="697"/>
    </row>
    <row r="175" spans="1:14" ht="15.75" x14ac:dyDescent="0.25">
      <c r="A175" s="83" t="s">
        <v>224</v>
      </c>
      <c r="B175" s="550"/>
      <c r="C175" s="570"/>
      <c r="D175" s="570"/>
      <c r="E175" s="570"/>
      <c r="F175" s="161" t="s">
        <v>273</v>
      </c>
      <c r="G175" s="87"/>
      <c r="H175" s="249"/>
      <c r="I175" s="691"/>
      <c r="J175" s="692"/>
      <c r="K175" s="693"/>
      <c r="L175" s="697"/>
      <c r="M175" s="697"/>
      <c r="N175" s="697"/>
    </row>
    <row r="176" spans="1:14" ht="30" x14ac:dyDescent="0.25">
      <c r="A176" s="83" t="s">
        <v>486</v>
      </c>
      <c r="B176" s="550">
        <v>94059900</v>
      </c>
      <c r="C176" s="76"/>
      <c r="D176" s="552">
        <v>0.05</v>
      </c>
      <c r="E176" s="265">
        <v>0.18</v>
      </c>
      <c r="F176" s="159" t="s">
        <v>274</v>
      </c>
      <c r="G176" s="104" t="s">
        <v>317</v>
      </c>
      <c r="H176" s="249">
        <v>1</v>
      </c>
      <c r="I176" s="266"/>
      <c r="J176" s="692">
        <f t="shared" si="14"/>
        <v>0</v>
      </c>
      <c r="K176" s="693">
        <f t="shared" ref="K176:K179" si="29">IF(E176="",D176*J176,E176*J176)</f>
        <v>0</v>
      </c>
      <c r="L176" s="697"/>
      <c r="M176" s="697"/>
      <c r="N176" s="697"/>
    </row>
    <row r="177" spans="1:14" ht="30" x14ac:dyDescent="0.25">
      <c r="A177" s="83" t="s">
        <v>487</v>
      </c>
      <c r="B177" s="550">
        <v>94059900</v>
      </c>
      <c r="C177" s="76"/>
      <c r="D177" s="552">
        <v>0.05</v>
      </c>
      <c r="E177" s="265">
        <v>0.18</v>
      </c>
      <c r="F177" s="159" t="s">
        <v>661</v>
      </c>
      <c r="G177" s="104" t="s">
        <v>317</v>
      </c>
      <c r="H177" s="249">
        <v>1</v>
      </c>
      <c r="I177" s="266"/>
      <c r="J177" s="692">
        <f t="shared" si="14"/>
        <v>0</v>
      </c>
      <c r="K177" s="693">
        <f t="shared" si="29"/>
        <v>0</v>
      </c>
      <c r="L177" s="697"/>
      <c r="M177" s="697"/>
      <c r="N177" s="697"/>
    </row>
    <row r="178" spans="1:14" ht="30" x14ac:dyDescent="0.25">
      <c r="A178" s="83" t="s">
        <v>488</v>
      </c>
      <c r="B178" s="550">
        <v>94059900</v>
      </c>
      <c r="C178" s="76"/>
      <c r="D178" s="552">
        <v>0.05</v>
      </c>
      <c r="E178" s="265">
        <v>0.18</v>
      </c>
      <c r="F178" s="159" t="s">
        <v>560</v>
      </c>
      <c r="G178" s="104" t="s">
        <v>317</v>
      </c>
      <c r="H178" s="249">
        <v>1</v>
      </c>
      <c r="I178" s="266"/>
      <c r="J178" s="692">
        <f t="shared" si="14"/>
        <v>0</v>
      </c>
      <c r="K178" s="693">
        <f t="shared" si="29"/>
        <v>0</v>
      </c>
      <c r="L178" s="697"/>
      <c r="M178" s="697"/>
      <c r="N178" s="697"/>
    </row>
    <row r="179" spans="1:14" ht="15.75" x14ac:dyDescent="0.25">
      <c r="A179" s="83" t="s">
        <v>489</v>
      </c>
      <c r="B179" s="550">
        <v>94059900</v>
      </c>
      <c r="C179" s="76"/>
      <c r="D179" s="552">
        <v>0.05</v>
      </c>
      <c r="E179" s="265">
        <v>0.18</v>
      </c>
      <c r="F179" s="159" t="s">
        <v>561</v>
      </c>
      <c r="G179" s="104" t="s">
        <v>317</v>
      </c>
      <c r="H179" s="249">
        <v>1</v>
      </c>
      <c r="I179" s="266"/>
      <c r="J179" s="692">
        <f t="shared" si="14"/>
        <v>0</v>
      </c>
      <c r="K179" s="693">
        <f t="shared" si="29"/>
        <v>0</v>
      </c>
      <c r="L179" s="697"/>
      <c r="M179" s="697"/>
      <c r="N179" s="697"/>
    </row>
    <row r="180" spans="1:14" ht="15" x14ac:dyDescent="0.25">
      <c r="A180" s="87"/>
      <c r="B180" s="550"/>
      <c r="C180" s="570"/>
      <c r="D180" s="570"/>
      <c r="E180" s="570"/>
      <c r="F180" s="159"/>
      <c r="G180" s="87"/>
      <c r="H180" s="249"/>
      <c r="I180" s="691"/>
      <c r="J180" s="692"/>
      <c r="K180" s="693"/>
      <c r="L180" s="697"/>
      <c r="M180" s="697"/>
      <c r="N180" s="697"/>
    </row>
    <row r="181" spans="1:14" ht="15.75" x14ac:dyDescent="0.25">
      <c r="A181" s="81" t="s">
        <v>490</v>
      </c>
      <c r="B181" s="550"/>
      <c r="C181" s="570"/>
      <c r="D181" s="570"/>
      <c r="E181" s="570"/>
      <c r="F181" s="161" t="s">
        <v>275</v>
      </c>
      <c r="G181" s="87"/>
      <c r="H181" s="249"/>
      <c r="I181" s="691"/>
      <c r="J181" s="692"/>
      <c r="K181" s="693"/>
      <c r="L181" s="697"/>
      <c r="M181" s="697"/>
      <c r="N181" s="697"/>
    </row>
    <row r="182" spans="1:14" ht="15" x14ac:dyDescent="0.25">
      <c r="A182" s="87">
        <v>1</v>
      </c>
      <c r="B182" s="744"/>
      <c r="C182" s="573"/>
      <c r="D182" s="573"/>
      <c r="E182" s="573"/>
      <c r="F182" s="159" t="s">
        <v>276</v>
      </c>
      <c r="G182" s="87"/>
      <c r="H182" s="249"/>
      <c r="I182" s="691"/>
      <c r="J182" s="692"/>
      <c r="K182" s="693"/>
      <c r="L182" s="697"/>
      <c r="M182" s="697"/>
      <c r="N182" s="697"/>
    </row>
    <row r="183" spans="1:14" ht="15" x14ac:dyDescent="0.25">
      <c r="A183" s="87" t="s">
        <v>211</v>
      </c>
      <c r="B183" s="550">
        <v>85371000</v>
      </c>
      <c r="C183" s="76"/>
      <c r="D183" s="552">
        <v>0.05</v>
      </c>
      <c r="E183" s="265">
        <v>0.18</v>
      </c>
      <c r="F183" s="159" t="s">
        <v>277</v>
      </c>
      <c r="G183" s="87" t="s">
        <v>315</v>
      </c>
      <c r="H183" s="249">
        <v>4</v>
      </c>
      <c r="I183" s="266"/>
      <c r="J183" s="692">
        <f t="shared" ref="J183:J237" si="30">(H183*I183)</f>
        <v>0</v>
      </c>
      <c r="K183" s="693">
        <f t="shared" ref="K183:K185" si="31">IF(E183="",D183*J183,E183*J183)</f>
        <v>0</v>
      </c>
      <c r="L183" s="697"/>
      <c r="M183" s="697"/>
      <c r="N183" s="697"/>
    </row>
    <row r="184" spans="1:14" ht="15" x14ac:dyDescent="0.25">
      <c r="A184" s="87" t="s">
        <v>212</v>
      </c>
      <c r="B184" s="550">
        <v>94059900</v>
      </c>
      <c r="C184" s="76"/>
      <c r="D184" s="552">
        <v>0.05</v>
      </c>
      <c r="E184" s="265">
        <v>0.18</v>
      </c>
      <c r="F184" s="159" t="s">
        <v>278</v>
      </c>
      <c r="G184" s="87" t="s">
        <v>315</v>
      </c>
      <c r="H184" s="249">
        <v>2</v>
      </c>
      <c r="I184" s="266"/>
      <c r="J184" s="692">
        <f t="shared" si="30"/>
        <v>0</v>
      </c>
      <c r="K184" s="693">
        <f t="shared" si="31"/>
        <v>0</v>
      </c>
      <c r="L184" s="697"/>
      <c r="M184" s="697"/>
      <c r="N184" s="697"/>
    </row>
    <row r="185" spans="1:14" ht="15" x14ac:dyDescent="0.25">
      <c r="A185" s="87" t="s">
        <v>213</v>
      </c>
      <c r="B185" s="550">
        <v>85371000</v>
      </c>
      <c r="C185" s="76"/>
      <c r="D185" s="552">
        <v>0.05</v>
      </c>
      <c r="E185" s="265">
        <v>0.18</v>
      </c>
      <c r="F185" s="159" t="s">
        <v>279</v>
      </c>
      <c r="G185" s="87" t="s">
        <v>315</v>
      </c>
      <c r="H185" s="249">
        <v>4</v>
      </c>
      <c r="I185" s="266"/>
      <c r="J185" s="692">
        <f t="shared" si="30"/>
        <v>0</v>
      </c>
      <c r="K185" s="693">
        <f t="shared" si="31"/>
        <v>0</v>
      </c>
      <c r="L185" s="697"/>
      <c r="M185" s="697"/>
      <c r="N185" s="697"/>
    </row>
    <row r="186" spans="1:14" ht="75" x14ac:dyDescent="0.25">
      <c r="A186" s="87">
        <v>2</v>
      </c>
      <c r="B186" s="744"/>
      <c r="C186" s="573"/>
      <c r="D186" s="573"/>
      <c r="E186" s="573"/>
      <c r="F186" s="159" t="s">
        <v>562</v>
      </c>
      <c r="G186" s="87"/>
      <c r="H186" s="249"/>
      <c r="I186" s="691"/>
      <c r="J186" s="692"/>
      <c r="K186" s="693"/>
      <c r="L186" s="697"/>
      <c r="M186" s="697"/>
      <c r="N186" s="697"/>
    </row>
    <row r="187" spans="1:14" ht="15.75" x14ac:dyDescent="0.25">
      <c r="A187" s="87" t="s">
        <v>211</v>
      </c>
      <c r="B187" s="550"/>
      <c r="C187" s="76"/>
      <c r="D187" s="570"/>
      <c r="E187" s="265">
        <v>0.18</v>
      </c>
      <c r="F187" s="159" t="s">
        <v>563</v>
      </c>
      <c r="G187" s="87" t="s">
        <v>315</v>
      </c>
      <c r="H187" s="249">
        <v>15</v>
      </c>
      <c r="I187" s="266"/>
      <c r="J187" s="692">
        <f t="shared" si="30"/>
        <v>0</v>
      </c>
      <c r="K187" s="693">
        <f t="shared" ref="K187:K198" si="32">IF(E187="",D187*J187,E187*J187)</f>
        <v>0</v>
      </c>
      <c r="L187" s="697"/>
      <c r="M187" s="697"/>
      <c r="N187" s="697"/>
    </row>
    <row r="188" spans="1:14" ht="15.75" x14ac:dyDescent="0.25">
      <c r="A188" s="87" t="s">
        <v>212</v>
      </c>
      <c r="B188" s="550"/>
      <c r="C188" s="76"/>
      <c r="D188" s="570"/>
      <c r="E188" s="265">
        <v>0.18</v>
      </c>
      <c r="F188" s="159" t="s">
        <v>564</v>
      </c>
      <c r="G188" s="87" t="s">
        <v>315</v>
      </c>
      <c r="H188" s="249">
        <v>20</v>
      </c>
      <c r="I188" s="266"/>
      <c r="J188" s="692">
        <f t="shared" si="30"/>
        <v>0</v>
      </c>
      <c r="K188" s="693">
        <f t="shared" si="32"/>
        <v>0</v>
      </c>
      <c r="L188" s="697"/>
      <c r="M188" s="697"/>
      <c r="N188" s="697"/>
    </row>
    <row r="189" spans="1:14" ht="15.75" x14ac:dyDescent="0.25">
      <c r="A189" s="87" t="s">
        <v>213</v>
      </c>
      <c r="B189" s="550"/>
      <c r="C189" s="76"/>
      <c r="D189" s="570"/>
      <c r="E189" s="265">
        <v>0.18</v>
      </c>
      <c r="F189" s="159" t="s">
        <v>565</v>
      </c>
      <c r="G189" s="87" t="s">
        <v>315</v>
      </c>
      <c r="H189" s="249">
        <v>2</v>
      </c>
      <c r="I189" s="266"/>
      <c r="J189" s="692">
        <f t="shared" si="30"/>
        <v>0</v>
      </c>
      <c r="K189" s="693">
        <f t="shared" si="32"/>
        <v>0</v>
      </c>
      <c r="L189" s="697"/>
      <c r="M189" s="697"/>
      <c r="N189" s="697"/>
    </row>
    <row r="190" spans="1:14" ht="15.75" x14ac:dyDescent="0.25">
      <c r="A190" s="87" t="s">
        <v>214</v>
      </c>
      <c r="B190" s="550"/>
      <c r="C190" s="76"/>
      <c r="D190" s="570"/>
      <c r="E190" s="265">
        <v>0.18</v>
      </c>
      <c r="F190" s="159" t="s">
        <v>566</v>
      </c>
      <c r="G190" s="87" t="s">
        <v>315</v>
      </c>
      <c r="H190" s="249">
        <v>2</v>
      </c>
      <c r="I190" s="266"/>
      <c r="J190" s="692">
        <f t="shared" si="30"/>
        <v>0</v>
      </c>
      <c r="K190" s="693">
        <f t="shared" si="32"/>
        <v>0</v>
      </c>
      <c r="L190" s="697"/>
      <c r="M190" s="697"/>
      <c r="N190" s="697"/>
    </row>
    <row r="191" spans="1:14" ht="15.75" x14ac:dyDescent="0.25">
      <c r="A191" s="87" t="s">
        <v>215</v>
      </c>
      <c r="B191" s="550"/>
      <c r="C191" s="76"/>
      <c r="D191" s="570"/>
      <c r="E191" s="265">
        <v>0.18</v>
      </c>
      <c r="F191" s="159" t="s">
        <v>567</v>
      </c>
      <c r="G191" s="87" t="s">
        <v>315</v>
      </c>
      <c r="H191" s="249">
        <v>4</v>
      </c>
      <c r="I191" s="266"/>
      <c r="J191" s="692">
        <f t="shared" si="30"/>
        <v>0</v>
      </c>
      <c r="K191" s="693">
        <f t="shared" si="32"/>
        <v>0</v>
      </c>
      <c r="L191" s="697"/>
      <c r="M191" s="697"/>
      <c r="N191" s="697"/>
    </row>
    <row r="192" spans="1:14" ht="15.75" x14ac:dyDescent="0.25">
      <c r="A192" s="87" t="s">
        <v>221</v>
      </c>
      <c r="B192" s="550"/>
      <c r="C192" s="76"/>
      <c r="D192" s="570"/>
      <c r="E192" s="265">
        <v>0.18</v>
      </c>
      <c r="F192" s="159" t="s">
        <v>568</v>
      </c>
      <c r="G192" s="87" t="s">
        <v>315</v>
      </c>
      <c r="H192" s="249">
        <v>10</v>
      </c>
      <c r="I192" s="266"/>
      <c r="J192" s="692">
        <f t="shared" si="30"/>
        <v>0</v>
      </c>
      <c r="K192" s="693">
        <f t="shared" si="32"/>
        <v>0</v>
      </c>
      <c r="L192" s="697"/>
      <c r="M192" s="697"/>
      <c r="N192" s="697"/>
    </row>
    <row r="193" spans="1:14" ht="15.75" x14ac:dyDescent="0.25">
      <c r="A193" s="87" t="s">
        <v>222</v>
      </c>
      <c r="B193" s="550"/>
      <c r="C193" s="76"/>
      <c r="D193" s="570"/>
      <c r="E193" s="265">
        <v>0.18</v>
      </c>
      <c r="F193" s="159" t="s">
        <v>569</v>
      </c>
      <c r="G193" s="87" t="s">
        <v>315</v>
      </c>
      <c r="H193" s="249">
        <v>16</v>
      </c>
      <c r="I193" s="266"/>
      <c r="J193" s="692">
        <f t="shared" si="30"/>
        <v>0</v>
      </c>
      <c r="K193" s="693">
        <f t="shared" si="32"/>
        <v>0</v>
      </c>
      <c r="L193" s="697"/>
      <c r="M193" s="697"/>
      <c r="N193" s="697"/>
    </row>
    <row r="194" spans="1:14" ht="31.5" x14ac:dyDescent="0.25">
      <c r="A194" s="87" t="s">
        <v>223</v>
      </c>
      <c r="B194" s="550"/>
      <c r="C194" s="76"/>
      <c r="D194" s="570"/>
      <c r="E194" s="265">
        <v>0.18</v>
      </c>
      <c r="F194" s="159" t="s">
        <v>570</v>
      </c>
      <c r="G194" s="87" t="s">
        <v>315</v>
      </c>
      <c r="H194" s="249">
        <v>5</v>
      </c>
      <c r="I194" s="266"/>
      <c r="J194" s="692">
        <f t="shared" si="30"/>
        <v>0</v>
      </c>
      <c r="K194" s="693">
        <f t="shared" si="32"/>
        <v>0</v>
      </c>
      <c r="L194" s="697"/>
      <c r="M194" s="697"/>
      <c r="N194" s="697"/>
    </row>
    <row r="195" spans="1:14" ht="30.75" x14ac:dyDescent="0.25">
      <c r="A195" s="87" t="s">
        <v>200</v>
      </c>
      <c r="B195" s="550"/>
      <c r="C195" s="76"/>
      <c r="D195" s="570"/>
      <c r="E195" s="265">
        <v>0.18</v>
      </c>
      <c r="F195" s="159" t="s">
        <v>571</v>
      </c>
      <c r="G195" s="87" t="s">
        <v>315</v>
      </c>
      <c r="H195" s="249">
        <v>2</v>
      </c>
      <c r="I195" s="266"/>
      <c r="J195" s="692">
        <f t="shared" si="30"/>
        <v>0</v>
      </c>
      <c r="K195" s="693">
        <f t="shared" si="32"/>
        <v>0</v>
      </c>
      <c r="L195" s="697"/>
      <c r="M195" s="697"/>
      <c r="N195" s="697"/>
    </row>
    <row r="196" spans="1:14" ht="15" x14ac:dyDescent="0.25">
      <c r="A196" s="87">
        <v>3</v>
      </c>
      <c r="B196" s="550"/>
      <c r="C196" s="76"/>
      <c r="D196" s="570"/>
      <c r="E196" s="265">
        <v>0.18</v>
      </c>
      <c r="F196" s="159" t="s">
        <v>280</v>
      </c>
      <c r="G196" s="87" t="s">
        <v>315</v>
      </c>
      <c r="H196" s="249">
        <v>10</v>
      </c>
      <c r="I196" s="266"/>
      <c r="J196" s="692">
        <f t="shared" si="30"/>
        <v>0</v>
      </c>
      <c r="K196" s="693">
        <f t="shared" si="32"/>
        <v>0</v>
      </c>
      <c r="L196" s="697"/>
      <c r="M196" s="697"/>
      <c r="N196" s="697"/>
    </row>
    <row r="197" spans="1:14" ht="15" x14ac:dyDescent="0.25">
      <c r="A197" s="87">
        <v>4</v>
      </c>
      <c r="B197" s="550"/>
      <c r="C197" s="76"/>
      <c r="D197" s="570"/>
      <c r="E197" s="265">
        <v>0.18</v>
      </c>
      <c r="F197" s="159" t="s">
        <v>281</v>
      </c>
      <c r="G197" s="87" t="s">
        <v>315</v>
      </c>
      <c r="H197" s="249">
        <v>16</v>
      </c>
      <c r="I197" s="266"/>
      <c r="J197" s="692">
        <f t="shared" si="30"/>
        <v>0</v>
      </c>
      <c r="K197" s="693">
        <f t="shared" si="32"/>
        <v>0</v>
      </c>
      <c r="L197" s="697"/>
      <c r="M197" s="697"/>
      <c r="N197" s="697"/>
    </row>
    <row r="198" spans="1:14" ht="30" x14ac:dyDescent="0.25">
      <c r="A198" s="87">
        <v>5</v>
      </c>
      <c r="B198" s="550"/>
      <c r="C198" s="76"/>
      <c r="D198" s="570"/>
      <c r="E198" s="265">
        <v>0.18</v>
      </c>
      <c r="F198" s="159" t="s">
        <v>282</v>
      </c>
      <c r="G198" s="87" t="s">
        <v>313</v>
      </c>
      <c r="H198" s="249">
        <v>1</v>
      </c>
      <c r="I198" s="266"/>
      <c r="J198" s="692">
        <f t="shared" si="30"/>
        <v>0</v>
      </c>
      <c r="K198" s="693">
        <f t="shared" si="32"/>
        <v>0</v>
      </c>
      <c r="L198" s="697"/>
      <c r="M198" s="697"/>
      <c r="N198" s="697"/>
    </row>
    <row r="199" spans="1:14" ht="47.25" x14ac:dyDescent="0.25">
      <c r="A199" s="81" t="s">
        <v>225</v>
      </c>
      <c r="B199" s="550"/>
      <c r="C199" s="570"/>
      <c r="D199" s="570"/>
      <c r="E199" s="570"/>
      <c r="F199" s="161" t="s">
        <v>572</v>
      </c>
      <c r="G199" s="87"/>
      <c r="H199" s="249"/>
      <c r="I199" s="691"/>
      <c r="J199" s="692"/>
      <c r="K199" s="693"/>
      <c r="L199" s="697"/>
      <c r="M199" s="697"/>
      <c r="N199" s="697"/>
    </row>
    <row r="200" spans="1:14" ht="30" x14ac:dyDescent="0.25">
      <c r="A200" s="85">
        <v>1.1000000000000001</v>
      </c>
      <c r="B200" s="550">
        <v>85446090</v>
      </c>
      <c r="C200" s="76"/>
      <c r="D200" s="552">
        <v>0.28000000000000003</v>
      </c>
      <c r="E200" s="265">
        <v>0.18</v>
      </c>
      <c r="F200" s="159" t="s">
        <v>283</v>
      </c>
      <c r="G200" s="87" t="s">
        <v>317</v>
      </c>
      <c r="H200" s="249">
        <v>1</v>
      </c>
      <c r="I200" s="266"/>
      <c r="J200" s="692">
        <f t="shared" si="30"/>
        <v>0</v>
      </c>
      <c r="K200" s="693">
        <f t="shared" ref="K200:K203" si="33">IF(E200="",D200*J200,E200*J200)</f>
        <v>0</v>
      </c>
      <c r="L200" s="697"/>
      <c r="M200" s="697"/>
      <c r="N200" s="697"/>
    </row>
    <row r="201" spans="1:14" ht="30" x14ac:dyDescent="0.25">
      <c r="A201" s="85">
        <v>1.2</v>
      </c>
      <c r="B201" s="550">
        <v>85446020</v>
      </c>
      <c r="C201" s="76"/>
      <c r="D201" s="552">
        <v>0.28000000000000003</v>
      </c>
      <c r="E201" s="265">
        <v>0.18</v>
      </c>
      <c r="F201" s="159" t="s">
        <v>284</v>
      </c>
      <c r="G201" s="87" t="s">
        <v>317</v>
      </c>
      <c r="H201" s="249">
        <v>1</v>
      </c>
      <c r="I201" s="266"/>
      <c r="J201" s="692">
        <f t="shared" si="30"/>
        <v>0</v>
      </c>
      <c r="K201" s="693">
        <f t="shared" si="33"/>
        <v>0</v>
      </c>
      <c r="L201" s="697"/>
      <c r="M201" s="697"/>
      <c r="N201" s="697"/>
    </row>
    <row r="202" spans="1:14" ht="30" x14ac:dyDescent="0.25">
      <c r="A202" s="85">
        <v>1.3</v>
      </c>
      <c r="B202" s="550">
        <v>85446020</v>
      </c>
      <c r="C202" s="76"/>
      <c r="D202" s="552">
        <v>0.28000000000000003</v>
      </c>
      <c r="E202" s="265">
        <v>0.18</v>
      </c>
      <c r="F202" s="159" t="s">
        <v>285</v>
      </c>
      <c r="G202" s="87" t="s">
        <v>317</v>
      </c>
      <c r="H202" s="249">
        <v>1</v>
      </c>
      <c r="I202" s="266"/>
      <c r="J202" s="692">
        <f t="shared" si="30"/>
        <v>0</v>
      </c>
      <c r="K202" s="693">
        <f t="shared" si="33"/>
        <v>0</v>
      </c>
      <c r="L202" s="697"/>
      <c r="M202" s="697"/>
      <c r="N202" s="697"/>
    </row>
    <row r="203" spans="1:14" ht="15.75" x14ac:dyDescent="0.25">
      <c r="A203" s="83" t="s">
        <v>226</v>
      </c>
      <c r="B203" s="550">
        <v>72159090</v>
      </c>
      <c r="C203" s="76"/>
      <c r="D203" s="570"/>
      <c r="E203" s="265">
        <v>0.18</v>
      </c>
      <c r="F203" s="161" t="s">
        <v>286</v>
      </c>
      <c r="G203" s="87" t="s">
        <v>318</v>
      </c>
      <c r="H203" s="249">
        <v>6</v>
      </c>
      <c r="I203" s="266"/>
      <c r="J203" s="692">
        <f t="shared" si="30"/>
        <v>0</v>
      </c>
      <c r="K203" s="693">
        <f t="shared" si="33"/>
        <v>0</v>
      </c>
      <c r="L203" s="697"/>
      <c r="M203" s="697"/>
      <c r="N203" s="697"/>
    </row>
    <row r="204" spans="1:14" ht="15.75" x14ac:dyDescent="0.25">
      <c r="A204" s="81" t="s">
        <v>227</v>
      </c>
      <c r="B204" s="550"/>
      <c r="C204" s="570"/>
      <c r="D204" s="570"/>
      <c r="E204" s="570"/>
      <c r="F204" s="161" t="s">
        <v>287</v>
      </c>
      <c r="G204" s="87"/>
      <c r="H204" s="249"/>
      <c r="I204" s="691"/>
      <c r="J204" s="692"/>
      <c r="K204" s="693"/>
      <c r="L204" s="697"/>
      <c r="M204" s="697"/>
      <c r="N204" s="697"/>
    </row>
    <row r="205" spans="1:14" ht="30" x14ac:dyDescent="0.25">
      <c r="A205" s="81"/>
      <c r="B205" s="550">
        <v>73082011</v>
      </c>
      <c r="C205" s="76"/>
      <c r="D205" s="552">
        <v>0.18</v>
      </c>
      <c r="E205" s="265">
        <v>0.18</v>
      </c>
      <c r="F205" s="159" t="s">
        <v>662</v>
      </c>
      <c r="G205" s="87" t="s">
        <v>319</v>
      </c>
      <c r="H205" s="249">
        <v>170</v>
      </c>
      <c r="I205" s="266"/>
      <c r="J205" s="692">
        <f t="shared" si="30"/>
        <v>0</v>
      </c>
      <c r="K205" s="693">
        <f t="shared" ref="K205:K209" si="34">IF(E205="",D205*J205,E205*J205)</f>
        <v>0</v>
      </c>
      <c r="L205" s="697"/>
      <c r="M205" s="697"/>
      <c r="N205" s="697"/>
    </row>
    <row r="206" spans="1:14" ht="30" x14ac:dyDescent="0.25">
      <c r="A206" s="81"/>
      <c r="B206" s="550"/>
      <c r="C206" s="76"/>
      <c r="D206" s="552">
        <v>0.18</v>
      </c>
      <c r="E206" s="265">
        <v>0.18</v>
      </c>
      <c r="F206" s="159" t="s">
        <v>663</v>
      </c>
      <c r="G206" s="87" t="s">
        <v>319</v>
      </c>
      <c r="H206" s="249">
        <v>42</v>
      </c>
      <c r="I206" s="266"/>
      <c r="J206" s="692">
        <f t="shared" si="30"/>
        <v>0</v>
      </c>
      <c r="K206" s="693">
        <f t="shared" si="34"/>
        <v>0</v>
      </c>
      <c r="L206" s="697"/>
      <c r="M206" s="697"/>
      <c r="N206" s="697"/>
    </row>
    <row r="207" spans="1:14" ht="30" x14ac:dyDescent="0.25">
      <c r="A207" s="87"/>
      <c r="B207" s="550">
        <v>73082011</v>
      </c>
      <c r="C207" s="76"/>
      <c r="D207" s="552">
        <v>0.18</v>
      </c>
      <c r="E207" s="265">
        <v>0.18</v>
      </c>
      <c r="F207" s="159" t="s">
        <v>664</v>
      </c>
      <c r="G207" s="87" t="s">
        <v>319</v>
      </c>
      <c r="H207" s="249">
        <v>58</v>
      </c>
      <c r="I207" s="266"/>
      <c r="J207" s="692">
        <f t="shared" si="30"/>
        <v>0</v>
      </c>
      <c r="K207" s="693">
        <f t="shared" si="34"/>
        <v>0</v>
      </c>
      <c r="L207" s="697"/>
      <c r="M207" s="697"/>
      <c r="N207" s="697"/>
    </row>
    <row r="208" spans="1:14" ht="15.75" x14ac:dyDescent="0.25">
      <c r="A208" s="81" t="s">
        <v>228</v>
      </c>
      <c r="B208" s="550"/>
      <c r="C208" s="76"/>
      <c r="D208" s="570"/>
      <c r="E208" s="265">
        <v>0.18</v>
      </c>
      <c r="F208" s="161" t="s">
        <v>573</v>
      </c>
      <c r="G208" s="87" t="s">
        <v>317</v>
      </c>
      <c r="H208" s="249">
        <v>1</v>
      </c>
      <c r="I208" s="266"/>
      <c r="J208" s="692">
        <f t="shared" si="30"/>
        <v>0</v>
      </c>
      <c r="K208" s="693">
        <f t="shared" si="34"/>
        <v>0</v>
      </c>
      <c r="L208" s="697"/>
      <c r="M208" s="697"/>
      <c r="N208" s="697"/>
    </row>
    <row r="209" spans="1:14" ht="31.5" x14ac:dyDescent="0.25">
      <c r="A209" s="105" t="s">
        <v>491</v>
      </c>
      <c r="B209" s="550"/>
      <c r="C209" s="76"/>
      <c r="D209" s="570"/>
      <c r="E209" s="265">
        <v>0.18</v>
      </c>
      <c r="F209" s="167" t="s">
        <v>574</v>
      </c>
      <c r="G209" s="107" t="s">
        <v>317</v>
      </c>
      <c r="H209" s="249">
        <v>1</v>
      </c>
      <c r="I209" s="266"/>
      <c r="J209" s="692">
        <f t="shared" si="30"/>
        <v>0</v>
      </c>
      <c r="K209" s="693">
        <f t="shared" si="34"/>
        <v>0</v>
      </c>
      <c r="L209" s="697"/>
      <c r="M209" s="697"/>
      <c r="N209" s="697"/>
    </row>
    <row r="210" spans="1:14" ht="47.25" x14ac:dyDescent="0.25">
      <c r="A210" s="81" t="s">
        <v>492</v>
      </c>
      <c r="B210" s="550"/>
      <c r="C210" s="570"/>
      <c r="D210" s="570"/>
      <c r="E210" s="570"/>
      <c r="F210" s="161" t="s">
        <v>290</v>
      </c>
      <c r="G210" s="87"/>
      <c r="H210" s="249"/>
      <c r="I210" s="691"/>
      <c r="J210" s="692"/>
      <c r="K210" s="693"/>
      <c r="L210" s="697"/>
      <c r="M210" s="697"/>
      <c r="N210" s="697"/>
    </row>
    <row r="211" spans="1:14" ht="15" x14ac:dyDescent="0.25">
      <c r="A211" s="87">
        <v>1</v>
      </c>
      <c r="B211" s="550">
        <v>85042330</v>
      </c>
      <c r="C211" s="76"/>
      <c r="D211" s="552">
        <v>0.18</v>
      </c>
      <c r="E211" s="265">
        <v>0.18</v>
      </c>
      <c r="F211" s="159" t="s">
        <v>575</v>
      </c>
      <c r="G211" s="87" t="s">
        <v>317</v>
      </c>
      <c r="H211" s="249">
        <v>1</v>
      </c>
      <c r="I211" s="266"/>
      <c r="J211" s="692">
        <f t="shared" si="30"/>
        <v>0</v>
      </c>
      <c r="K211" s="693">
        <f t="shared" ref="K211:K231" si="35">IF(E211="",D211*J211,E211*J211)</f>
        <v>0</v>
      </c>
      <c r="L211" s="697"/>
      <c r="M211" s="697"/>
      <c r="N211" s="697"/>
    </row>
    <row r="212" spans="1:14" ht="15" x14ac:dyDescent="0.25">
      <c r="A212" s="85">
        <v>2</v>
      </c>
      <c r="B212" s="550">
        <v>85352912</v>
      </c>
      <c r="C212" s="76"/>
      <c r="D212" s="552">
        <v>0.18</v>
      </c>
      <c r="E212" s="265">
        <v>0.18</v>
      </c>
      <c r="F212" s="159" t="s">
        <v>576</v>
      </c>
      <c r="G212" s="87" t="s">
        <v>317</v>
      </c>
      <c r="H212" s="249">
        <v>1</v>
      </c>
      <c r="I212" s="266"/>
      <c r="J212" s="692">
        <f t="shared" si="30"/>
        <v>0</v>
      </c>
      <c r="K212" s="693">
        <f t="shared" si="35"/>
        <v>0</v>
      </c>
      <c r="L212" s="697"/>
      <c r="M212" s="697"/>
      <c r="N212" s="697"/>
    </row>
    <row r="213" spans="1:14" ht="15" x14ac:dyDescent="0.25">
      <c r="A213" s="85">
        <v>3</v>
      </c>
      <c r="B213" s="550">
        <v>85353090</v>
      </c>
      <c r="C213" s="76"/>
      <c r="D213" s="552">
        <v>0.18</v>
      </c>
      <c r="E213" s="265">
        <v>0.18</v>
      </c>
      <c r="F213" s="159" t="s">
        <v>577</v>
      </c>
      <c r="G213" s="87" t="s">
        <v>317</v>
      </c>
      <c r="H213" s="249">
        <v>1</v>
      </c>
      <c r="I213" s="266"/>
      <c r="J213" s="692">
        <f t="shared" si="30"/>
        <v>0</v>
      </c>
      <c r="K213" s="693">
        <f t="shared" si="35"/>
        <v>0</v>
      </c>
      <c r="L213" s="697"/>
      <c r="M213" s="697"/>
      <c r="N213" s="697"/>
    </row>
    <row r="214" spans="1:14" ht="15" x14ac:dyDescent="0.25">
      <c r="A214" s="85">
        <v>4</v>
      </c>
      <c r="B214" s="550">
        <v>85359090</v>
      </c>
      <c r="C214" s="76"/>
      <c r="D214" s="552">
        <v>0.18</v>
      </c>
      <c r="E214" s="265">
        <v>0.18</v>
      </c>
      <c r="F214" s="159" t="s">
        <v>578</v>
      </c>
      <c r="G214" s="87" t="s">
        <v>317</v>
      </c>
      <c r="H214" s="249">
        <v>1</v>
      </c>
      <c r="I214" s="266"/>
      <c r="J214" s="692">
        <f t="shared" si="30"/>
        <v>0</v>
      </c>
      <c r="K214" s="693">
        <f t="shared" si="35"/>
        <v>0</v>
      </c>
      <c r="L214" s="697"/>
      <c r="M214" s="697"/>
      <c r="N214" s="697"/>
    </row>
    <row r="215" spans="1:14" ht="15" x14ac:dyDescent="0.25">
      <c r="A215" s="85">
        <v>5</v>
      </c>
      <c r="B215" s="550">
        <v>85359090</v>
      </c>
      <c r="C215" s="76"/>
      <c r="D215" s="552">
        <v>0.18</v>
      </c>
      <c r="E215" s="265">
        <v>0.18</v>
      </c>
      <c r="F215" s="159" t="s">
        <v>579</v>
      </c>
      <c r="G215" s="87" t="s">
        <v>317</v>
      </c>
      <c r="H215" s="249">
        <v>1</v>
      </c>
      <c r="I215" s="266"/>
      <c r="J215" s="692">
        <f t="shared" si="30"/>
        <v>0</v>
      </c>
      <c r="K215" s="693">
        <f t="shared" si="35"/>
        <v>0</v>
      </c>
      <c r="L215" s="697"/>
      <c r="M215" s="697"/>
      <c r="N215" s="697"/>
    </row>
    <row r="216" spans="1:14" ht="15" x14ac:dyDescent="0.25">
      <c r="A216" s="85">
        <v>6</v>
      </c>
      <c r="B216" s="550">
        <v>85354010</v>
      </c>
      <c r="C216" s="76"/>
      <c r="D216" s="552">
        <v>0.18</v>
      </c>
      <c r="E216" s="265">
        <v>0.18</v>
      </c>
      <c r="F216" s="159" t="s">
        <v>580</v>
      </c>
      <c r="G216" s="87" t="s">
        <v>317</v>
      </c>
      <c r="H216" s="249">
        <v>1</v>
      </c>
      <c r="I216" s="266"/>
      <c r="J216" s="692">
        <f t="shared" si="30"/>
        <v>0</v>
      </c>
      <c r="K216" s="693">
        <f t="shared" si="35"/>
        <v>0</v>
      </c>
      <c r="L216" s="697"/>
      <c r="M216" s="697"/>
      <c r="N216" s="697"/>
    </row>
    <row r="217" spans="1:14" ht="15" x14ac:dyDescent="0.25">
      <c r="A217" s="85">
        <v>7</v>
      </c>
      <c r="B217" s="550">
        <v>85352912</v>
      </c>
      <c r="C217" s="76"/>
      <c r="D217" s="552">
        <v>0.18</v>
      </c>
      <c r="E217" s="265">
        <v>0.18</v>
      </c>
      <c r="F217" s="159" t="s">
        <v>581</v>
      </c>
      <c r="G217" s="87" t="s">
        <v>317</v>
      </c>
      <c r="H217" s="249">
        <v>1</v>
      </c>
      <c r="I217" s="266"/>
      <c r="J217" s="692">
        <f t="shared" si="30"/>
        <v>0</v>
      </c>
      <c r="K217" s="693">
        <f t="shared" si="35"/>
        <v>0</v>
      </c>
      <c r="L217" s="697"/>
      <c r="M217" s="697"/>
      <c r="N217" s="697"/>
    </row>
    <row r="218" spans="1:14" ht="15" x14ac:dyDescent="0.25">
      <c r="A218" s="85">
        <v>8</v>
      </c>
      <c r="B218" s="550">
        <v>85353090</v>
      </c>
      <c r="C218" s="76"/>
      <c r="D218" s="552">
        <v>0.18</v>
      </c>
      <c r="E218" s="265">
        <v>0.18</v>
      </c>
      <c r="F218" s="159" t="s">
        <v>582</v>
      </c>
      <c r="G218" s="87" t="s">
        <v>317</v>
      </c>
      <c r="H218" s="249">
        <v>1</v>
      </c>
      <c r="I218" s="266"/>
      <c r="J218" s="692">
        <f t="shared" si="30"/>
        <v>0</v>
      </c>
      <c r="K218" s="693">
        <f t="shared" si="35"/>
        <v>0</v>
      </c>
      <c r="L218" s="697"/>
      <c r="M218" s="697"/>
      <c r="N218" s="697"/>
    </row>
    <row r="219" spans="1:14" ht="15" x14ac:dyDescent="0.25">
      <c r="A219" s="85">
        <v>9</v>
      </c>
      <c r="B219" s="550">
        <v>85359090</v>
      </c>
      <c r="C219" s="76"/>
      <c r="D219" s="552">
        <v>0.18</v>
      </c>
      <c r="E219" s="265">
        <v>0.18</v>
      </c>
      <c r="F219" s="159" t="s">
        <v>583</v>
      </c>
      <c r="G219" s="87" t="s">
        <v>317</v>
      </c>
      <c r="H219" s="249">
        <v>1</v>
      </c>
      <c r="I219" s="266"/>
      <c r="J219" s="692">
        <f t="shared" si="30"/>
        <v>0</v>
      </c>
      <c r="K219" s="693">
        <f t="shared" si="35"/>
        <v>0</v>
      </c>
      <c r="L219" s="697"/>
      <c r="M219" s="697"/>
      <c r="N219" s="697"/>
    </row>
    <row r="220" spans="1:14" ht="30" x14ac:dyDescent="0.25">
      <c r="A220" s="85">
        <v>10</v>
      </c>
      <c r="B220" s="550">
        <v>85359090</v>
      </c>
      <c r="C220" s="76"/>
      <c r="D220" s="552">
        <v>0.18</v>
      </c>
      <c r="E220" s="265">
        <v>0.18</v>
      </c>
      <c r="F220" s="159" t="s">
        <v>584</v>
      </c>
      <c r="G220" s="87" t="s">
        <v>313</v>
      </c>
      <c r="H220" s="249">
        <v>1</v>
      </c>
      <c r="I220" s="266"/>
      <c r="J220" s="692">
        <f t="shared" si="30"/>
        <v>0</v>
      </c>
      <c r="K220" s="693">
        <f t="shared" si="35"/>
        <v>0</v>
      </c>
      <c r="L220" s="697"/>
      <c r="M220" s="697"/>
      <c r="N220" s="697"/>
    </row>
    <row r="221" spans="1:14" ht="15" x14ac:dyDescent="0.25">
      <c r="A221" s="85">
        <v>11</v>
      </c>
      <c r="B221" s="550">
        <v>85354010</v>
      </c>
      <c r="C221" s="76"/>
      <c r="D221" s="552">
        <v>0.18</v>
      </c>
      <c r="E221" s="265">
        <v>0.18</v>
      </c>
      <c r="F221" s="159" t="s">
        <v>585</v>
      </c>
      <c r="G221" s="87" t="s">
        <v>317</v>
      </c>
      <c r="H221" s="249">
        <v>1</v>
      </c>
      <c r="I221" s="266"/>
      <c r="J221" s="692">
        <f t="shared" si="30"/>
        <v>0</v>
      </c>
      <c r="K221" s="693">
        <f t="shared" si="35"/>
        <v>0</v>
      </c>
      <c r="L221" s="697"/>
      <c r="M221" s="697"/>
      <c r="N221" s="697"/>
    </row>
    <row r="222" spans="1:14" ht="15" x14ac:dyDescent="0.25">
      <c r="A222" s="85">
        <v>12</v>
      </c>
      <c r="B222" s="550">
        <v>85371000</v>
      </c>
      <c r="C222" s="76"/>
      <c r="D222" s="552">
        <v>0.28000000000000003</v>
      </c>
      <c r="E222" s="265">
        <v>0.18</v>
      </c>
      <c r="F222" s="159" t="s">
        <v>586</v>
      </c>
      <c r="G222" s="87" t="s">
        <v>317</v>
      </c>
      <c r="H222" s="249">
        <v>1</v>
      </c>
      <c r="I222" s="266"/>
      <c r="J222" s="692">
        <f t="shared" si="30"/>
        <v>0</v>
      </c>
      <c r="K222" s="693">
        <f t="shared" si="35"/>
        <v>0</v>
      </c>
      <c r="L222" s="697"/>
      <c r="M222" s="697"/>
      <c r="N222" s="697"/>
    </row>
    <row r="223" spans="1:14" ht="15" x14ac:dyDescent="0.25">
      <c r="A223" s="85">
        <v>13</v>
      </c>
      <c r="B223" s="550">
        <v>85371000</v>
      </c>
      <c r="C223" s="76"/>
      <c r="D223" s="552">
        <v>0.28000000000000003</v>
      </c>
      <c r="E223" s="265">
        <v>0.18</v>
      </c>
      <c r="F223" s="159" t="s">
        <v>587</v>
      </c>
      <c r="G223" s="87" t="s">
        <v>317</v>
      </c>
      <c r="H223" s="249">
        <v>1</v>
      </c>
      <c r="I223" s="266"/>
      <c r="J223" s="692">
        <f t="shared" si="30"/>
        <v>0</v>
      </c>
      <c r="K223" s="693">
        <f t="shared" si="35"/>
        <v>0</v>
      </c>
      <c r="L223" s="697"/>
      <c r="M223" s="697"/>
      <c r="N223" s="697"/>
    </row>
    <row r="224" spans="1:14" ht="15" x14ac:dyDescent="0.25">
      <c r="A224" s="85">
        <v>14</v>
      </c>
      <c r="B224" s="550">
        <v>85044030</v>
      </c>
      <c r="C224" s="76"/>
      <c r="D224" s="552">
        <v>0.18</v>
      </c>
      <c r="E224" s="265">
        <v>0.18</v>
      </c>
      <c r="F224" s="159" t="s">
        <v>665</v>
      </c>
      <c r="G224" s="87" t="s">
        <v>317</v>
      </c>
      <c r="H224" s="249">
        <v>1</v>
      </c>
      <c r="I224" s="266"/>
      <c r="J224" s="692">
        <f t="shared" si="30"/>
        <v>0</v>
      </c>
      <c r="K224" s="693">
        <f t="shared" si="35"/>
        <v>0</v>
      </c>
      <c r="L224" s="697"/>
      <c r="M224" s="697"/>
      <c r="N224" s="697"/>
    </row>
    <row r="225" spans="1:14" ht="15" x14ac:dyDescent="0.25">
      <c r="A225" s="85">
        <v>15</v>
      </c>
      <c r="B225" s="550">
        <v>85030010</v>
      </c>
      <c r="C225" s="76"/>
      <c r="D225" s="552">
        <v>0.18</v>
      </c>
      <c r="E225" s="265">
        <v>0.18</v>
      </c>
      <c r="F225" s="159" t="s">
        <v>291</v>
      </c>
      <c r="G225" s="87" t="s">
        <v>317</v>
      </c>
      <c r="H225" s="249">
        <v>1</v>
      </c>
      <c r="I225" s="266"/>
      <c r="J225" s="692">
        <f t="shared" si="30"/>
        <v>0</v>
      </c>
      <c r="K225" s="693">
        <f t="shared" si="35"/>
        <v>0</v>
      </c>
      <c r="L225" s="697"/>
      <c r="M225" s="697"/>
      <c r="N225" s="697"/>
    </row>
    <row r="226" spans="1:14" ht="15" x14ac:dyDescent="0.25">
      <c r="A226" s="85">
        <v>16</v>
      </c>
      <c r="B226" s="550">
        <v>85042100</v>
      </c>
      <c r="C226" s="76"/>
      <c r="D226" s="552">
        <v>0.18</v>
      </c>
      <c r="E226" s="265">
        <v>0.18</v>
      </c>
      <c r="F226" s="159" t="s">
        <v>666</v>
      </c>
      <c r="G226" s="87" t="s">
        <v>317</v>
      </c>
      <c r="H226" s="249">
        <v>1</v>
      </c>
      <c r="I226" s="266"/>
      <c r="J226" s="692">
        <f>(H226*I226)</f>
        <v>0</v>
      </c>
      <c r="K226" s="693">
        <f t="shared" si="35"/>
        <v>0</v>
      </c>
      <c r="L226" s="697"/>
      <c r="M226" s="697"/>
      <c r="N226" s="697"/>
    </row>
    <row r="227" spans="1:14" ht="15" x14ac:dyDescent="0.25">
      <c r="A227" s="85">
        <v>17</v>
      </c>
      <c r="B227" s="550"/>
      <c r="C227" s="76"/>
      <c r="D227" s="552">
        <v>0.18</v>
      </c>
      <c r="E227" s="265">
        <v>0.18</v>
      </c>
      <c r="F227" s="159" t="s">
        <v>755</v>
      </c>
      <c r="G227" s="87" t="s">
        <v>317</v>
      </c>
      <c r="H227" s="249">
        <v>1</v>
      </c>
      <c r="I227" s="266"/>
      <c r="J227" s="692">
        <f>(H227*I227)</f>
        <v>0</v>
      </c>
      <c r="K227" s="693">
        <f t="shared" si="35"/>
        <v>0</v>
      </c>
      <c r="L227" s="697"/>
      <c r="M227" s="697"/>
      <c r="N227" s="697"/>
    </row>
    <row r="228" spans="1:14" ht="15" x14ac:dyDescent="0.25">
      <c r="A228" s="85">
        <v>18</v>
      </c>
      <c r="B228" s="550">
        <v>94059900</v>
      </c>
      <c r="C228" s="76"/>
      <c r="D228" s="552">
        <v>0.05</v>
      </c>
      <c r="E228" s="265">
        <v>0.18</v>
      </c>
      <c r="F228" s="159" t="s">
        <v>588</v>
      </c>
      <c r="G228" s="87" t="s">
        <v>317</v>
      </c>
      <c r="H228" s="249">
        <v>1</v>
      </c>
      <c r="I228" s="266"/>
      <c r="J228" s="692">
        <f t="shared" si="30"/>
        <v>0</v>
      </c>
      <c r="K228" s="693">
        <f t="shared" si="35"/>
        <v>0</v>
      </c>
      <c r="L228" s="697"/>
      <c r="M228" s="697"/>
      <c r="N228" s="697"/>
    </row>
    <row r="229" spans="1:14" ht="15" x14ac:dyDescent="0.25">
      <c r="A229" s="85">
        <v>19</v>
      </c>
      <c r="B229" s="550"/>
      <c r="C229" s="76"/>
      <c r="D229" s="552"/>
      <c r="E229" s="265">
        <v>0.18</v>
      </c>
      <c r="F229" s="159" t="s">
        <v>589</v>
      </c>
      <c r="G229" s="87" t="s">
        <v>317</v>
      </c>
      <c r="H229" s="249">
        <v>1</v>
      </c>
      <c r="I229" s="266"/>
      <c r="J229" s="692">
        <f t="shared" si="30"/>
        <v>0</v>
      </c>
      <c r="K229" s="693">
        <f t="shared" si="35"/>
        <v>0</v>
      </c>
      <c r="L229" s="697"/>
      <c r="M229" s="697"/>
      <c r="N229" s="697"/>
    </row>
    <row r="230" spans="1:14" ht="15" x14ac:dyDescent="0.25">
      <c r="A230" s="85">
        <v>20</v>
      </c>
      <c r="B230" s="550"/>
      <c r="C230" s="76"/>
      <c r="D230" s="552"/>
      <c r="E230" s="265">
        <v>0.18</v>
      </c>
      <c r="F230" s="159" t="s">
        <v>590</v>
      </c>
      <c r="G230" s="87" t="s">
        <v>317</v>
      </c>
      <c r="H230" s="249">
        <v>1</v>
      </c>
      <c r="I230" s="266"/>
      <c r="J230" s="692">
        <f t="shared" si="30"/>
        <v>0</v>
      </c>
      <c r="K230" s="693">
        <f t="shared" si="35"/>
        <v>0</v>
      </c>
      <c r="L230" s="697"/>
      <c r="M230" s="697"/>
      <c r="N230" s="697"/>
    </row>
    <row r="231" spans="1:14" ht="15" x14ac:dyDescent="0.25">
      <c r="A231" s="85">
        <v>21</v>
      </c>
      <c r="B231" s="550">
        <v>85371000</v>
      </c>
      <c r="C231" s="76"/>
      <c r="D231" s="552">
        <v>0.28000000000000003</v>
      </c>
      <c r="E231" s="265">
        <v>0.18</v>
      </c>
      <c r="F231" s="159" t="s">
        <v>292</v>
      </c>
      <c r="G231" s="87" t="s">
        <v>317</v>
      </c>
      <c r="H231" s="249">
        <v>1</v>
      </c>
      <c r="I231" s="266"/>
      <c r="J231" s="692">
        <f t="shared" si="30"/>
        <v>0</v>
      </c>
      <c r="K231" s="693">
        <f t="shared" si="35"/>
        <v>0</v>
      </c>
      <c r="L231" s="697"/>
      <c r="M231" s="697"/>
      <c r="N231" s="697"/>
    </row>
    <row r="232" spans="1:14" ht="15.75" x14ac:dyDescent="0.25">
      <c r="A232" s="83" t="s">
        <v>492</v>
      </c>
      <c r="B232" s="550"/>
      <c r="C232" s="570"/>
      <c r="D232" s="570"/>
      <c r="E232" s="570"/>
      <c r="F232" s="161" t="s">
        <v>293</v>
      </c>
      <c r="G232" s="87"/>
      <c r="H232" s="249"/>
      <c r="I232" s="691"/>
      <c r="J232" s="692"/>
      <c r="K232" s="693"/>
      <c r="L232" s="697"/>
      <c r="M232" s="697"/>
      <c r="N232" s="697"/>
    </row>
    <row r="233" spans="1:14" ht="15" x14ac:dyDescent="0.25">
      <c r="A233" s="87">
        <v>1</v>
      </c>
      <c r="B233" s="550"/>
      <c r="C233" s="76"/>
      <c r="D233" s="570"/>
      <c r="E233" s="265">
        <v>0.18</v>
      </c>
      <c r="F233" s="159" t="s">
        <v>294</v>
      </c>
      <c r="G233" s="87" t="s">
        <v>313</v>
      </c>
      <c r="H233" s="249">
        <v>1</v>
      </c>
      <c r="I233" s="266"/>
      <c r="J233" s="692">
        <f t="shared" si="30"/>
        <v>0</v>
      </c>
      <c r="K233" s="693">
        <f t="shared" ref="K233:K253" si="36">IF(E233="",D233*J233,E233*J233)</f>
        <v>0</v>
      </c>
      <c r="L233" s="697"/>
      <c r="M233" s="697"/>
      <c r="N233" s="697"/>
    </row>
    <row r="234" spans="1:14" ht="15" x14ac:dyDescent="0.25">
      <c r="A234" s="87">
        <v>2</v>
      </c>
      <c r="B234" s="550"/>
      <c r="C234" s="76"/>
      <c r="D234" s="570"/>
      <c r="E234" s="265">
        <v>0.18</v>
      </c>
      <c r="F234" s="159" t="s">
        <v>295</v>
      </c>
      <c r="G234" s="87" t="s">
        <v>313</v>
      </c>
      <c r="H234" s="249">
        <v>1</v>
      </c>
      <c r="I234" s="266"/>
      <c r="J234" s="692">
        <f t="shared" si="30"/>
        <v>0</v>
      </c>
      <c r="K234" s="693">
        <f t="shared" si="36"/>
        <v>0</v>
      </c>
      <c r="L234" s="697"/>
      <c r="M234" s="697"/>
      <c r="N234" s="697"/>
    </row>
    <row r="235" spans="1:14" ht="15" x14ac:dyDescent="0.25">
      <c r="A235" s="87">
        <v>3</v>
      </c>
      <c r="B235" s="550"/>
      <c r="C235" s="76"/>
      <c r="D235" s="570"/>
      <c r="E235" s="265">
        <v>0.18</v>
      </c>
      <c r="F235" s="159" t="s">
        <v>296</v>
      </c>
      <c r="G235" s="87" t="s">
        <v>313</v>
      </c>
      <c r="H235" s="249">
        <v>1</v>
      </c>
      <c r="I235" s="266"/>
      <c r="J235" s="692">
        <f t="shared" si="30"/>
        <v>0</v>
      </c>
      <c r="K235" s="693">
        <f t="shared" si="36"/>
        <v>0</v>
      </c>
      <c r="L235" s="697"/>
      <c r="M235" s="697"/>
      <c r="N235" s="697"/>
    </row>
    <row r="236" spans="1:14" ht="15" x14ac:dyDescent="0.25">
      <c r="A236" s="87">
        <v>4</v>
      </c>
      <c r="B236" s="550"/>
      <c r="C236" s="76"/>
      <c r="D236" s="570"/>
      <c r="E236" s="265">
        <v>0.18</v>
      </c>
      <c r="F236" s="159" t="s">
        <v>297</v>
      </c>
      <c r="G236" s="87" t="s">
        <v>313</v>
      </c>
      <c r="H236" s="249">
        <v>1</v>
      </c>
      <c r="I236" s="266"/>
      <c r="J236" s="692">
        <f t="shared" si="30"/>
        <v>0</v>
      </c>
      <c r="K236" s="693">
        <f t="shared" si="36"/>
        <v>0</v>
      </c>
      <c r="L236" s="697"/>
      <c r="M236" s="697"/>
      <c r="N236" s="697"/>
    </row>
    <row r="237" spans="1:14" ht="15" x14ac:dyDescent="0.25">
      <c r="A237" s="87">
        <v>5</v>
      </c>
      <c r="B237" s="550"/>
      <c r="C237" s="76"/>
      <c r="D237" s="570"/>
      <c r="E237" s="265">
        <v>0.18</v>
      </c>
      <c r="F237" s="159" t="s">
        <v>298</v>
      </c>
      <c r="G237" s="87" t="s">
        <v>313</v>
      </c>
      <c r="H237" s="249">
        <v>1</v>
      </c>
      <c r="I237" s="266"/>
      <c r="J237" s="692">
        <f t="shared" si="30"/>
        <v>0</v>
      </c>
      <c r="K237" s="693">
        <f t="shared" si="36"/>
        <v>0</v>
      </c>
      <c r="L237" s="697"/>
      <c r="M237" s="697"/>
      <c r="N237" s="697"/>
    </row>
    <row r="238" spans="1:14" ht="15" x14ac:dyDescent="0.25">
      <c r="A238" s="87">
        <v>6</v>
      </c>
      <c r="B238" s="550"/>
      <c r="C238" s="76"/>
      <c r="D238" s="570"/>
      <c r="E238" s="265">
        <v>0.18</v>
      </c>
      <c r="F238" s="159" t="s">
        <v>299</v>
      </c>
      <c r="G238" s="87" t="s">
        <v>313</v>
      </c>
      <c r="H238" s="249">
        <v>1</v>
      </c>
      <c r="I238" s="266"/>
      <c r="J238" s="692">
        <f t="shared" ref="J238:J253" si="37">(H238*I238)</f>
        <v>0</v>
      </c>
      <c r="K238" s="693">
        <f t="shared" si="36"/>
        <v>0</v>
      </c>
      <c r="L238" s="697"/>
      <c r="M238" s="697"/>
      <c r="N238" s="697"/>
    </row>
    <row r="239" spans="1:14" ht="15" x14ac:dyDescent="0.25">
      <c r="A239" s="87">
        <v>7</v>
      </c>
      <c r="B239" s="550">
        <v>90303900</v>
      </c>
      <c r="C239" s="76"/>
      <c r="D239" s="552">
        <v>0.18</v>
      </c>
      <c r="E239" s="265">
        <v>0.18</v>
      </c>
      <c r="F239" s="159" t="s">
        <v>300</v>
      </c>
      <c r="G239" s="87" t="s">
        <v>313</v>
      </c>
      <c r="H239" s="249">
        <v>1</v>
      </c>
      <c r="I239" s="266"/>
      <c r="J239" s="692">
        <f t="shared" si="37"/>
        <v>0</v>
      </c>
      <c r="K239" s="693">
        <f t="shared" si="36"/>
        <v>0</v>
      </c>
      <c r="L239" s="697"/>
      <c r="M239" s="697"/>
      <c r="N239" s="697"/>
    </row>
    <row r="240" spans="1:14" ht="30" x14ac:dyDescent="0.25">
      <c r="A240" s="87">
        <v>8</v>
      </c>
      <c r="B240" s="550"/>
      <c r="C240" s="76"/>
      <c r="D240" s="570"/>
      <c r="E240" s="265">
        <v>0.18</v>
      </c>
      <c r="F240" s="159" t="s">
        <v>301</v>
      </c>
      <c r="G240" s="87" t="s">
        <v>313</v>
      </c>
      <c r="H240" s="249">
        <v>1</v>
      </c>
      <c r="I240" s="266"/>
      <c r="J240" s="692">
        <f t="shared" si="37"/>
        <v>0</v>
      </c>
      <c r="K240" s="693">
        <f t="shared" si="36"/>
        <v>0</v>
      </c>
      <c r="L240" s="697"/>
      <c r="M240" s="697"/>
      <c r="N240" s="697"/>
    </row>
    <row r="241" spans="1:14" ht="15" x14ac:dyDescent="0.25">
      <c r="A241" s="87">
        <v>9</v>
      </c>
      <c r="B241" s="550"/>
      <c r="C241" s="76"/>
      <c r="D241" s="570"/>
      <c r="E241" s="265">
        <v>0.18</v>
      </c>
      <c r="F241" s="159" t="s">
        <v>302</v>
      </c>
      <c r="G241" s="87" t="s">
        <v>313</v>
      </c>
      <c r="H241" s="249">
        <v>1</v>
      </c>
      <c r="I241" s="266"/>
      <c r="J241" s="692">
        <f t="shared" si="37"/>
        <v>0</v>
      </c>
      <c r="K241" s="693">
        <f t="shared" si="36"/>
        <v>0</v>
      </c>
      <c r="L241" s="697"/>
      <c r="M241" s="697"/>
      <c r="N241" s="697"/>
    </row>
    <row r="242" spans="1:14" ht="15" x14ac:dyDescent="0.25">
      <c r="A242" s="87">
        <v>10</v>
      </c>
      <c r="B242" s="550"/>
      <c r="C242" s="76"/>
      <c r="D242" s="570"/>
      <c r="E242" s="265">
        <v>0.18</v>
      </c>
      <c r="F242" s="159" t="s">
        <v>303</v>
      </c>
      <c r="G242" s="87" t="s">
        <v>313</v>
      </c>
      <c r="H242" s="249">
        <v>1</v>
      </c>
      <c r="I242" s="266"/>
      <c r="J242" s="692">
        <f t="shared" si="37"/>
        <v>0</v>
      </c>
      <c r="K242" s="693">
        <f t="shared" si="36"/>
        <v>0</v>
      </c>
      <c r="L242" s="697"/>
      <c r="M242" s="697"/>
      <c r="N242" s="697"/>
    </row>
    <row r="243" spans="1:14" ht="15" x14ac:dyDescent="0.25">
      <c r="A243" s="87">
        <v>11</v>
      </c>
      <c r="B243" s="550"/>
      <c r="C243" s="76"/>
      <c r="D243" s="570"/>
      <c r="E243" s="265">
        <v>0.18</v>
      </c>
      <c r="F243" s="159" t="s">
        <v>304</v>
      </c>
      <c r="G243" s="87" t="s">
        <v>313</v>
      </c>
      <c r="H243" s="249">
        <v>1</v>
      </c>
      <c r="I243" s="266"/>
      <c r="J243" s="692">
        <f t="shared" si="37"/>
        <v>0</v>
      </c>
      <c r="K243" s="693">
        <f t="shared" si="36"/>
        <v>0</v>
      </c>
      <c r="L243" s="697"/>
      <c r="M243" s="697"/>
      <c r="N243" s="697"/>
    </row>
    <row r="244" spans="1:14" ht="15" x14ac:dyDescent="0.25">
      <c r="A244" s="87">
        <v>12</v>
      </c>
      <c r="B244" s="550"/>
      <c r="C244" s="76"/>
      <c r="D244" s="570"/>
      <c r="E244" s="265">
        <v>0.18</v>
      </c>
      <c r="F244" s="159" t="s">
        <v>305</v>
      </c>
      <c r="G244" s="87" t="s">
        <v>313</v>
      </c>
      <c r="H244" s="249">
        <v>1</v>
      </c>
      <c r="I244" s="266"/>
      <c r="J244" s="692">
        <f t="shared" si="37"/>
        <v>0</v>
      </c>
      <c r="K244" s="693">
        <f t="shared" si="36"/>
        <v>0</v>
      </c>
      <c r="L244" s="697"/>
      <c r="M244" s="697"/>
      <c r="N244" s="697"/>
    </row>
    <row r="245" spans="1:14" ht="15" x14ac:dyDescent="0.25">
      <c r="A245" s="87">
        <v>13</v>
      </c>
      <c r="B245" s="550"/>
      <c r="C245" s="76"/>
      <c r="D245" s="570"/>
      <c r="E245" s="265">
        <v>0.18</v>
      </c>
      <c r="F245" s="159" t="s">
        <v>591</v>
      </c>
      <c r="G245" s="87" t="s">
        <v>313</v>
      </c>
      <c r="H245" s="249">
        <v>1</v>
      </c>
      <c r="I245" s="266"/>
      <c r="J245" s="692">
        <f t="shared" si="37"/>
        <v>0</v>
      </c>
      <c r="K245" s="693">
        <f t="shared" si="36"/>
        <v>0</v>
      </c>
      <c r="L245" s="697"/>
      <c r="M245" s="697"/>
      <c r="N245" s="697"/>
    </row>
    <row r="246" spans="1:14" ht="30" x14ac:dyDescent="0.25">
      <c r="A246" s="87">
        <v>14</v>
      </c>
      <c r="B246" s="550"/>
      <c r="C246" s="76"/>
      <c r="D246" s="570"/>
      <c r="E246" s="265">
        <v>0.18</v>
      </c>
      <c r="F246" s="159" t="s">
        <v>306</v>
      </c>
      <c r="G246" s="87" t="s">
        <v>313</v>
      </c>
      <c r="H246" s="249">
        <v>1</v>
      </c>
      <c r="I246" s="266"/>
      <c r="J246" s="692">
        <f t="shared" si="37"/>
        <v>0</v>
      </c>
      <c r="K246" s="693">
        <f t="shared" si="36"/>
        <v>0</v>
      </c>
      <c r="L246" s="697"/>
      <c r="M246" s="697"/>
      <c r="N246" s="697"/>
    </row>
    <row r="247" spans="1:14" ht="15" x14ac:dyDescent="0.25">
      <c r="A247" s="87">
        <v>15</v>
      </c>
      <c r="B247" s="550"/>
      <c r="C247" s="76"/>
      <c r="D247" s="570"/>
      <c r="E247" s="265">
        <v>0.18</v>
      </c>
      <c r="F247" s="159" t="s">
        <v>592</v>
      </c>
      <c r="G247" s="87" t="s">
        <v>313</v>
      </c>
      <c r="H247" s="249">
        <v>1</v>
      </c>
      <c r="I247" s="266"/>
      <c r="J247" s="692">
        <f t="shared" si="37"/>
        <v>0</v>
      </c>
      <c r="K247" s="693">
        <f t="shared" si="36"/>
        <v>0</v>
      </c>
      <c r="L247" s="697"/>
      <c r="M247" s="697"/>
      <c r="N247" s="697"/>
    </row>
    <row r="248" spans="1:14" ht="15" x14ac:dyDescent="0.25">
      <c r="A248" s="87">
        <v>16</v>
      </c>
      <c r="B248" s="550">
        <v>73090090</v>
      </c>
      <c r="C248" s="76"/>
      <c r="D248" s="552">
        <v>0.18</v>
      </c>
      <c r="E248" s="265">
        <v>0.18</v>
      </c>
      <c r="F248" s="159" t="s">
        <v>307</v>
      </c>
      <c r="G248" s="87" t="s">
        <v>313</v>
      </c>
      <c r="H248" s="249">
        <v>1</v>
      </c>
      <c r="I248" s="266"/>
      <c r="J248" s="692">
        <f t="shared" si="37"/>
        <v>0</v>
      </c>
      <c r="K248" s="693">
        <f t="shared" si="36"/>
        <v>0</v>
      </c>
      <c r="L248" s="697"/>
      <c r="M248" s="697"/>
      <c r="N248" s="697"/>
    </row>
    <row r="249" spans="1:14" ht="15" x14ac:dyDescent="0.25">
      <c r="A249" s="87">
        <v>17</v>
      </c>
      <c r="B249" s="550">
        <v>90303900</v>
      </c>
      <c r="C249" s="76"/>
      <c r="D249" s="552">
        <v>0.18</v>
      </c>
      <c r="E249" s="265">
        <v>0.18</v>
      </c>
      <c r="F249" s="159" t="s">
        <v>308</v>
      </c>
      <c r="G249" s="87" t="s">
        <v>313</v>
      </c>
      <c r="H249" s="249">
        <v>1</v>
      </c>
      <c r="I249" s="266"/>
      <c r="J249" s="692">
        <f t="shared" si="37"/>
        <v>0</v>
      </c>
      <c r="K249" s="693">
        <f t="shared" si="36"/>
        <v>0</v>
      </c>
      <c r="L249" s="697"/>
      <c r="M249" s="697"/>
      <c r="N249" s="697"/>
    </row>
    <row r="250" spans="1:14" ht="15" x14ac:dyDescent="0.25">
      <c r="A250" s="87">
        <v>18</v>
      </c>
      <c r="B250" s="550">
        <v>90303900</v>
      </c>
      <c r="C250" s="76"/>
      <c r="D250" s="552">
        <v>0.18</v>
      </c>
      <c r="E250" s="265">
        <v>0.18</v>
      </c>
      <c r="F250" s="159" t="s">
        <v>309</v>
      </c>
      <c r="G250" s="87" t="s">
        <v>313</v>
      </c>
      <c r="H250" s="249">
        <v>1</v>
      </c>
      <c r="I250" s="266"/>
      <c r="J250" s="692">
        <f t="shared" si="37"/>
        <v>0</v>
      </c>
      <c r="K250" s="693">
        <f t="shared" si="36"/>
        <v>0</v>
      </c>
      <c r="L250" s="697"/>
      <c r="M250" s="697"/>
      <c r="N250" s="697"/>
    </row>
    <row r="251" spans="1:14" ht="15" x14ac:dyDescent="0.25">
      <c r="A251" s="87">
        <v>19</v>
      </c>
      <c r="B251" s="550">
        <v>90303900</v>
      </c>
      <c r="C251" s="76"/>
      <c r="D251" s="552">
        <v>0.18</v>
      </c>
      <c r="E251" s="265">
        <v>0.18</v>
      </c>
      <c r="F251" s="159" t="s">
        <v>310</v>
      </c>
      <c r="G251" s="87" t="s">
        <v>313</v>
      </c>
      <c r="H251" s="249">
        <v>1</v>
      </c>
      <c r="I251" s="266"/>
      <c r="J251" s="692">
        <f t="shared" si="37"/>
        <v>0</v>
      </c>
      <c r="K251" s="693">
        <f t="shared" si="36"/>
        <v>0</v>
      </c>
      <c r="L251" s="697"/>
      <c r="M251" s="697"/>
      <c r="N251" s="697"/>
    </row>
    <row r="252" spans="1:14" ht="15" x14ac:dyDescent="0.25">
      <c r="A252" s="87">
        <v>20</v>
      </c>
      <c r="B252" s="550">
        <v>73239990</v>
      </c>
      <c r="C252" s="76"/>
      <c r="D252" s="570"/>
      <c r="E252" s="265">
        <v>0.18</v>
      </c>
      <c r="F252" s="159" t="s">
        <v>311</v>
      </c>
      <c r="G252" s="87" t="s">
        <v>315</v>
      </c>
      <c r="H252" s="249">
        <v>3</v>
      </c>
      <c r="I252" s="266"/>
      <c r="J252" s="692">
        <f t="shared" si="37"/>
        <v>0</v>
      </c>
      <c r="K252" s="693">
        <f t="shared" si="36"/>
        <v>0</v>
      </c>
      <c r="L252" s="697"/>
      <c r="M252" s="697"/>
      <c r="N252" s="697"/>
    </row>
    <row r="253" spans="1:14" ht="30" x14ac:dyDescent="0.25">
      <c r="A253" s="85">
        <v>21</v>
      </c>
      <c r="B253" s="550"/>
      <c r="C253" s="76"/>
      <c r="D253" s="570"/>
      <c r="E253" s="265">
        <v>0.18</v>
      </c>
      <c r="F253" s="159" t="s">
        <v>593</v>
      </c>
      <c r="G253" s="87" t="s">
        <v>597</v>
      </c>
      <c r="H253" s="249">
        <v>1</v>
      </c>
      <c r="I253" s="266"/>
      <c r="J253" s="692">
        <f t="shared" si="37"/>
        <v>0</v>
      </c>
      <c r="K253" s="693">
        <f t="shared" si="36"/>
        <v>0</v>
      </c>
      <c r="L253" s="697"/>
      <c r="M253" s="697"/>
      <c r="N253" s="697"/>
    </row>
    <row r="254" spans="1:14" ht="18.75" thickBot="1" x14ac:dyDescent="0.3">
      <c r="A254" s="750" t="s">
        <v>374</v>
      </c>
      <c r="B254" s="751"/>
      <c r="C254" s="751"/>
      <c r="D254" s="751"/>
      <c r="E254" s="751"/>
      <c r="F254" s="751"/>
      <c r="G254" s="751"/>
      <c r="H254" s="751"/>
      <c r="I254" s="752"/>
      <c r="J254" s="753">
        <f>SUM(J16:J253)</f>
        <v>0</v>
      </c>
      <c r="K254" s="754">
        <f>SUM(K16:K253)</f>
        <v>0</v>
      </c>
      <c r="L254" s="697"/>
      <c r="M254" s="697"/>
      <c r="N254" s="697"/>
    </row>
    <row r="255" spans="1:14" ht="15" customHeight="1" thickBot="1" x14ac:dyDescent="0.3">
      <c r="A255" s="755" t="s">
        <v>13</v>
      </c>
      <c r="B255" s="756" t="s">
        <v>770</v>
      </c>
      <c r="C255" s="757"/>
      <c r="D255" s="757"/>
      <c r="E255" s="757"/>
      <c r="F255" s="757"/>
      <c r="G255" s="757"/>
      <c r="H255" s="757"/>
      <c r="I255" s="757"/>
      <c r="J255" s="757"/>
      <c r="K255" s="758"/>
      <c r="L255" s="697"/>
      <c r="M255" s="697"/>
      <c r="N255" s="697"/>
    </row>
    <row r="256" spans="1:14" ht="15.75" x14ac:dyDescent="0.2">
      <c r="A256" s="759">
        <v>1</v>
      </c>
      <c r="B256" s="760"/>
      <c r="C256" s="570"/>
      <c r="D256" s="570"/>
      <c r="E256" s="570"/>
      <c r="F256" s="761" t="s">
        <v>322</v>
      </c>
      <c r="G256" s="762"/>
      <c r="H256" s="763"/>
      <c r="I256" s="691"/>
      <c r="J256" s="764"/>
      <c r="K256" s="693"/>
      <c r="L256" s="697"/>
      <c r="M256" s="697"/>
      <c r="N256" s="697"/>
    </row>
    <row r="257" spans="1:14" ht="15" x14ac:dyDescent="0.2">
      <c r="A257" s="759"/>
      <c r="B257" s="551"/>
      <c r="C257" s="570"/>
      <c r="D257" s="570"/>
      <c r="E257" s="570"/>
      <c r="F257" s="765"/>
      <c r="G257" s="762"/>
      <c r="H257" s="766"/>
      <c r="I257" s="691"/>
      <c r="J257" s="692"/>
      <c r="K257" s="693"/>
      <c r="L257" s="697"/>
      <c r="M257" s="697"/>
      <c r="N257" s="697"/>
    </row>
    <row r="258" spans="1:14" ht="57" x14ac:dyDescent="0.25">
      <c r="A258" s="759">
        <v>1.1000000000000001</v>
      </c>
      <c r="B258" s="551"/>
      <c r="C258" s="168"/>
      <c r="D258" s="570"/>
      <c r="E258" s="570"/>
      <c r="F258" s="767" t="s">
        <v>772</v>
      </c>
      <c r="G258" s="768"/>
      <c r="H258" s="769"/>
      <c r="I258" s="691"/>
      <c r="J258" s="692"/>
      <c r="K258" s="693"/>
      <c r="L258" s="697"/>
      <c r="M258" s="697"/>
      <c r="N258" s="697"/>
    </row>
    <row r="259" spans="1:14" ht="15.75" x14ac:dyDescent="0.25">
      <c r="A259" s="759"/>
      <c r="B259" s="550"/>
      <c r="C259" s="570"/>
      <c r="D259" s="570"/>
      <c r="E259" s="570"/>
      <c r="F259" s="761" t="s">
        <v>323</v>
      </c>
      <c r="G259" s="770"/>
      <c r="H259" s="771"/>
      <c r="I259" s="691"/>
      <c r="J259" s="692"/>
      <c r="K259" s="693"/>
      <c r="L259" s="697"/>
      <c r="M259" s="697"/>
      <c r="N259" s="697"/>
    </row>
    <row r="260" spans="1:14" ht="15.75" x14ac:dyDescent="0.25">
      <c r="A260" s="759"/>
      <c r="B260" s="550">
        <v>73082011</v>
      </c>
      <c r="C260" s="76"/>
      <c r="D260" s="552">
        <v>0.18</v>
      </c>
      <c r="E260" s="265">
        <v>0.18</v>
      </c>
      <c r="F260" s="772" t="s">
        <v>324</v>
      </c>
      <c r="G260" s="773" t="s">
        <v>319</v>
      </c>
      <c r="H260" s="774">
        <v>100</v>
      </c>
      <c r="I260" s="266"/>
      <c r="J260" s="775">
        <f>(H260*I260)</f>
        <v>0</v>
      </c>
      <c r="K260" s="693">
        <f t="shared" ref="K260:K261" si="38">IF(E260="",D260*J260,E260*J260)</f>
        <v>0</v>
      </c>
      <c r="L260" s="697"/>
      <c r="M260" s="697"/>
      <c r="N260" s="697"/>
    </row>
    <row r="261" spans="1:14" ht="15.75" x14ac:dyDescent="0.25">
      <c r="A261" s="759"/>
      <c r="B261" s="776">
        <v>73082011</v>
      </c>
      <c r="C261" s="76"/>
      <c r="D261" s="552">
        <v>0.18</v>
      </c>
      <c r="E261" s="265">
        <v>0.18</v>
      </c>
      <c r="F261" s="772" t="s">
        <v>325</v>
      </c>
      <c r="G261" s="773" t="s">
        <v>319</v>
      </c>
      <c r="H261" s="774">
        <v>60</v>
      </c>
      <c r="I261" s="266"/>
      <c r="J261" s="775">
        <f t="shared" ref="J261:J311" si="39">(H261*I261)</f>
        <v>0</v>
      </c>
      <c r="K261" s="693">
        <f t="shared" si="38"/>
        <v>0</v>
      </c>
      <c r="L261" s="697"/>
      <c r="M261" s="697"/>
      <c r="N261" s="697"/>
    </row>
    <row r="262" spans="1:14" ht="43.5" customHeight="1" x14ac:dyDescent="0.25">
      <c r="A262" s="759">
        <v>1.2</v>
      </c>
      <c r="B262" s="550"/>
      <c r="C262" s="570"/>
      <c r="D262" s="570"/>
      <c r="E262" s="570"/>
      <c r="F262" s="777" t="s">
        <v>326</v>
      </c>
      <c r="G262" s="778"/>
      <c r="H262" s="779"/>
      <c r="I262" s="691"/>
      <c r="J262" s="775"/>
      <c r="K262" s="693"/>
      <c r="L262" s="697"/>
      <c r="M262" s="697"/>
      <c r="N262" s="697"/>
    </row>
    <row r="263" spans="1:14" ht="15.75" x14ac:dyDescent="0.25">
      <c r="A263" s="759"/>
      <c r="B263" s="776">
        <v>73082011</v>
      </c>
      <c r="C263" s="76"/>
      <c r="D263" s="552">
        <v>0.18</v>
      </c>
      <c r="E263" s="265">
        <v>0.18</v>
      </c>
      <c r="F263" s="772" t="s">
        <v>324</v>
      </c>
      <c r="G263" s="773" t="s">
        <v>319</v>
      </c>
      <c r="H263" s="774">
        <v>2</v>
      </c>
      <c r="I263" s="266"/>
      <c r="J263" s="775">
        <f t="shared" si="39"/>
        <v>0</v>
      </c>
      <c r="K263" s="693">
        <f t="shared" ref="K263:K264" si="40">IF(E263="",D263*J263,E263*J263)</f>
        <v>0</v>
      </c>
      <c r="L263" s="697"/>
      <c r="M263" s="697"/>
      <c r="N263" s="697"/>
    </row>
    <row r="264" spans="1:14" ht="15.75" x14ac:dyDescent="0.25">
      <c r="A264" s="759"/>
      <c r="B264" s="776">
        <v>73082011</v>
      </c>
      <c r="C264" s="76"/>
      <c r="D264" s="552">
        <v>0.18</v>
      </c>
      <c r="E264" s="265">
        <v>0.18</v>
      </c>
      <c r="F264" s="772" t="s">
        <v>325</v>
      </c>
      <c r="G264" s="773" t="s">
        <v>319</v>
      </c>
      <c r="H264" s="774">
        <v>6</v>
      </c>
      <c r="I264" s="266"/>
      <c r="J264" s="775">
        <f t="shared" si="39"/>
        <v>0</v>
      </c>
      <c r="K264" s="693">
        <f t="shared" si="40"/>
        <v>0</v>
      </c>
      <c r="L264" s="697"/>
      <c r="M264" s="697"/>
      <c r="N264" s="697"/>
    </row>
    <row r="265" spans="1:14" ht="31.5" x14ac:dyDescent="0.25">
      <c r="A265" s="759">
        <v>1.3</v>
      </c>
      <c r="B265" s="776"/>
      <c r="C265" s="570"/>
      <c r="D265" s="570"/>
      <c r="E265" s="570"/>
      <c r="F265" s="780" t="s">
        <v>327</v>
      </c>
      <c r="G265" s="781"/>
      <c r="H265" s="774"/>
      <c r="I265" s="691"/>
      <c r="J265" s="775"/>
      <c r="K265" s="693"/>
      <c r="L265" s="697"/>
      <c r="M265" s="697"/>
      <c r="N265" s="697"/>
    </row>
    <row r="266" spans="1:14" ht="15.75" x14ac:dyDescent="0.25">
      <c r="A266" s="759"/>
      <c r="B266" s="550"/>
      <c r="C266" s="570"/>
      <c r="D266" s="570"/>
      <c r="E266" s="570"/>
      <c r="F266" s="782" t="s">
        <v>328</v>
      </c>
      <c r="G266" s="781"/>
      <c r="H266" s="779"/>
      <c r="I266" s="691"/>
      <c r="J266" s="775"/>
      <c r="K266" s="693"/>
      <c r="L266" s="697"/>
      <c r="M266" s="697"/>
      <c r="N266" s="697"/>
    </row>
    <row r="267" spans="1:14" ht="15" x14ac:dyDescent="0.25">
      <c r="A267" s="759"/>
      <c r="B267" s="550"/>
      <c r="C267" s="570"/>
      <c r="D267" s="570"/>
      <c r="E267" s="570"/>
      <c r="F267" s="783" t="s">
        <v>329</v>
      </c>
      <c r="G267" s="773"/>
      <c r="H267" s="779"/>
      <c r="I267" s="691"/>
      <c r="J267" s="775"/>
      <c r="K267" s="693"/>
      <c r="L267" s="697"/>
      <c r="M267" s="697"/>
      <c r="N267" s="697"/>
    </row>
    <row r="268" spans="1:14" ht="15" x14ac:dyDescent="0.25">
      <c r="A268" s="759"/>
      <c r="B268" s="550">
        <v>73181500</v>
      </c>
      <c r="C268" s="76"/>
      <c r="D268" s="552">
        <v>0.18</v>
      </c>
      <c r="E268" s="265">
        <v>0.18</v>
      </c>
      <c r="F268" s="783" t="s">
        <v>330</v>
      </c>
      <c r="G268" s="773" t="s">
        <v>319</v>
      </c>
      <c r="H268" s="774">
        <v>8</v>
      </c>
      <c r="I268" s="266"/>
      <c r="J268" s="775">
        <f t="shared" si="39"/>
        <v>0</v>
      </c>
      <c r="K268" s="693">
        <f t="shared" ref="K268:K269" si="41">IF(E268="",D268*J268,E268*J268)</f>
        <v>0</v>
      </c>
      <c r="L268" s="697"/>
      <c r="M268" s="697"/>
      <c r="N268" s="697"/>
    </row>
    <row r="269" spans="1:14" ht="15" x14ac:dyDescent="0.25">
      <c r="A269" s="759"/>
      <c r="B269" s="550">
        <v>73181500</v>
      </c>
      <c r="C269" s="76"/>
      <c r="D269" s="552">
        <v>0.18</v>
      </c>
      <c r="E269" s="265">
        <v>0.18</v>
      </c>
      <c r="F269" s="783" t="s">
        <v>331</v>
      </c>
      <c r="G269" s="773" t="s">
        <v>319</v>
      </c>
      <c r="H269" s="774">
        <v>0.2</v>
      </c>
      <c r="I269" s="266"/>
      <c r="J269" s="775">
        <f t="shared" si="39"/>
        <v>0</v>
      </c>
      <c r="K269" s="693">
        <f t="shared" si="41"/>
        <v>0</v>
      </c>
      <c r="L269" s="697"/>
      <c r="M269" s="697"/>
      <c r="N269" s="697"/>
    </row>
    <row r="270" spans="1:14" ht="15.75" x14ac:dyDescent="0.25">
      <c r="A270" s="759">
        <v>2</v>
      </c>
      <c r="B270" s="550"/>
      <c r="C270" s="570"/>
      <c r="D270" s="570"/>
      <c r="E270" s="570"/>
      <c r="F270" s="780" t="s">
        <v>332</v>
      </c>
      <c r="G270" s="778"/>
      <c r="H270" s="779"/>
      <c r="I270" s="691"/>
      <c r="J270" s="775"/>
      <c r="K270" s="693"/>
      <c r="L270" s="697"/>
      <c r="M270" s="697"/>
      <c r="N270" s="697"/>
    </row>
    <row r="271" spans="1:14" ht="15" x14ac:dyDescent="0.25">
      <c r="A271" s="759"/>
      <c r="B271" s="550">
        <v>73082011</v>
      </c>
      <c r="C271" s="76"/>
      <c r="D271" s="552">
        <v>0.18</v>
      </c>
      <c r="E271" s="265">
        <v>0.18</v>
      </c>
      <c r="F271" s="783" t="s">
        <v>333</v>
      </c>
      <c r="G271" s="773" t="s">
        <v>315</v>
      </c>
      <c r="H271" s="774">
        <v>20</v>
      </c>
      <c r="I271" s="266"/>
      <c r="J271" s="775">
        <f t="shared" si="39"/>
        <v>0</v>
      </c>
      <c r="K271" s="693">
        <f t="shared" ref="K271:K273" si="42">IF(E271="",D271*J271,E271*J271)</f>
        <v>0</v>
      </c>
      <c r="L271" s="697"/>
      <c r="M271" s="697"/>
      <c r="N271" s="697"/>
    </row>
    <row r="272" spans="1:14" ht="15" x14ac:dyDescent="0.25">
      <c r="A272" s="759"/>
      <c r="B272" s="550">
        <v>73082011</v>
      </c>
      <c r="C272" s="76"/>
      <c r="D272" s="552">
        <v>0.18</v>
      </c>
      <c r="E272" s="265">
        <v>0.18</v>
      </c>
      <c r="F272" s="783" t="s">
        <v>334</v>
      </c>
      <c r="G272" s="773" t="s">
        <v>315</v>
      </c>
      <c r="H272" s="774">
        <v>2</v>
      </c>
      <c r="I272" s="266"/>
      <c r="J272" s="775">
        <f t="shared" si="39"/>
        <v>0</v>
      </c>
      <c r="K272" s="693">
        <f t="shared" si="42"/>
        <v>0</v>
      </c>
      <c r="L272" s="697"/>
      <c r="M272" s="697"/>
      <c r="N272" s="697"/>
    </row>
    <row r="273" spans="1:14" ht="15" x14ac:dyDescent="0.25">
      <c r="A273" s="759"/>
      <c r="B273" s="744"/>
      <c r="C273" s="573"/>
      <c r="D273" s="573"/>
      <c r="E273" s="573"/>
      <c r="F273" s="784" t="s">
        <v>335</v>
      </c>
      <c r="G273" s="785" t="s">
        <v>369</v>
      </c>
      <c r="H273" s="774"/>
      <c r="I273" s="740"/>
      <c r="J273" s="775">
        <f t="shared" si="39"/>
        <v>0</v>
      </c>
      <c r="K273" s="693">
        <f t="shared" si="42"/>
        <v>0</v>
      </c>
      <c r="L273" s="697"/>
      <c r="M273" s="697"/>
      <c r="N273" s="697"/>
    </row>
    <row r="274" spans="1:14" ht="15.75" x14ac:dyDescent="0.25">
      <c r="A274" s="759">
        <v>3</v>
      </c>
      <c r="B274" s="550"/>
      <c r="C274" s="570"/>
      <c r="D274" s="570"/>
      <c r="E274" s="570"/>
      <c r="F274" s="780" t="s">
        <v>336</v>
      </c>
      <c r="G274" s="778"/>
      <c r="H274" s="779"/>
      <c r="I274" s="691"/>
      <c r="J274" s="775"/>
      <c r="K274" s="693"/>
      <c r="L274" s="697"/>
      <c r="M274" s="697"/>
      <c r="N274" s="697"/>
    </row>
    <row r="275" spans="1:14" ht="15" x14ac:dyDescent="0.25">
      <c r="A275" s="759"/>
      <c r="B275" s="776">
        <v>73082011</v>
      </c>
      <c r="C275" s="76"/>
      <c r="D275" s="552">
        <v>0.18</v>
      </c>
      <c r="E275" s="265">
        <v>0.18</v>
      </c>
      <c r="F275" s="786" t="s">
        <v>337</v>
      </c>
      <c r="G275" s="773" t="s">
        <v>315</v>
      </c>
      <c r="H275" s="774">
        <v>22</v>
      </c>
      <c r="I275" s="266"/>
      <c r="J275" s="775">
        <f t="shared" si="39"/>
        <v>0</v>
      </c>
      <c r="K275" s="693">
        <f t="shared" ref="K275:K280" si="43">IF(E275="",D275*J275,E275*J275)</f>
        <v>0</v>
      </c>
      <c r="L275" s="697"/>
      <c r="M275" s="697"/>
      <c r="N275" s="697"/>
    </row>
    <row r="276" spans="1:14" ht="15" x14ac:dyDescent="0.25">
      <c r="A276" s="759"/>
      <c r="B276" s="776">
        <v>73082011</v>
      </c>
      <c r="C276" s="76"/>
      <c r="D276" s="552">
        <v>0.18</v>
      </c>
      <c r="E276" s="265">
        <v>0.18</v>
      </c>
      <c r="F276" s="786" t="s">
        <v>338</v>
      </c>
      <c r="G276" s="773" t="s">
        <v>315</v>
      </c>
      <c r="H276" s="774">
        <v>22</v>
      </c>
      <c r="I276" s="266"/>
      <c r="J276" s="775">
        <f t="shared" si="39"/>
        <v>0</v>
      </c>
      <c r="K276" s="693">
        <f t="shared" si="43"/>
        <v>0</v>
      </c>
      <c r="L276" s="697"/>
      <c r="M276" s="697"/>
      <c r="N276" s="697"/>
    </row>
    <row r="277" spans="1:14" ht="15" x14ac:dyDescent="0.25">
      <c r="A277" s="759"/>
      <c r="B277" s="776">
        <v>73082011</v>
      </c>
      <c r="C277" s="76"/>
      <c r="D277" s="552">
        <v>0.18</v>
      </c>
      <c r="E277" s="265">
        <v>0.18</v>
      </c>
      <c r="F277" s="786" t="s">
        <v>339</v>
      </c>
      <c r="G277" s="773" t="s">
        <v>370</v>
      </c>
      <c r="H277" s="774">
        <v>44</v>
      </c>
      <c r="I277" s="266"/>
      <c r="J277" s="775">
        <f t="shared" si="39"/>
        <v>0</v>
      </c>
      <c r="K277" s="693">
        <f t="shared" si="43"/>
        <v>0</v>
      </c>
      <c r="L277" s="697"/>
      <c r="M277" s="697"/>
      <c r="N277" s="697"/>
    </row>
    <row r="278" spans="1:14" ht="15" x14ac:dyDescent="0.25">
      <c r="A278" s="759"/>
      <c r="B278" s="776">
        <v>73082011</v>
      </c>
      <c r="C278" s="76"/>
      <c r="D278" s="552">
        <v>0.18</v>
      </c>
      <c r="E278" s="265">
        <v>0.18</v>
      </c>
      <c r="F278" s="786" t="s">
        <v>340</v>
      </c>
      <c r="G278" s="773" t="s">
        <v>371</v>
      </c>
      <c r="H278" s="774">
        <v>22</v>
      </c>
      <c r="I278" s="266"/>
      <c r="J278" s="775">
        <f t="shared" si="39"/>
        <v>0</v>
      </c>
      <c r="K278" s="693">
        <f t="shared" si="43"/>
        <v>0</v>
      </c>
      <c r="L278" s="697"/>
      <c r="M278" s="697"/>
      <c r="N278" s="697"/>
    </row>
    <row r="279" spans="1:14" ht="15" x14ac:dyDescent="0.25">
      <c r="A279" s="759"/>
      <c r="B279" s="550"/>
      <c r="C279" s="76"/>
      <c r="D279" s="552">
        <v>0.18</v>
      </c>
      <c r="E279" s="265">
        <v>0.18</v>
      </c>
      <c r="F279" s="786" t="s">
        <v>341</v>
      </c>
      <c r="G279" s="773" t="s">
        <v>315</v>
      </c>
      <c r="H279" s="774">
        <v>22</v>
      </c>
      <c r="I279" s="266"/>
      <c r="J279" s="775">
        <f t="shared" si="39"/>
        <v>0</v>
      </c>
      <c r="K279" s="693">
        <f t="shared" si="43"/>
        <v>0</v>
      </c>
      <c r="L279" s="697"/>
      <c r="M279" s="697"/>
      <c r="N279" s="697"/>
    </row>
    <row r="280" spans="1:14" ht="15" x14ac:dyDescent="0.25">
      <c r="A280" s="759"/>
      <c r="B280" s="550"/>
      <c r="C280" s="76"/>
      <c r="D280" s="552">
        <v>0.18</v>
      </c>
      <c r="E280" s="265">
        <v>0.18</v>
      </c>
      <c r="F280" s="786" t="s">
        <v>342</v>
      </c>
      <c r="G280" s="773" t="s">
        <v>370</v>
      </c>
      <c r="H280" s="774">
        <v>2</v>
      </c>
      <c r="I280" s="266"/>
      <c r="J280" s="775">
        <f t="shared" si="39"/>
        <v>0</v>
      </c>
      <c r="K280" s="693">
        <f t="shared" si="43"/>
        <v>0</v>
      </c>
      <c r="L280" s="697"/>
      <c r="M280" s="697"/>
      <c r="N280" s="697"/>
    </row>
    <row r="281" spans="1:14" ht="31.5" x14ac:dyDescent="0.25">
      <c r="A281" s="759">
        <v>4</v>
      </c>
      <c r="B281" s="550"/>
      <c r="C281" s="570"/>
      <c r="D281" s="570"/>
      <c r="E281" s="570"/>
      <c r="F281" s="780" t="s">
        <v>343</v>
      </c>
      <c r="G281" s="778"/>
      <c r="H281" s="787"/>
      <c r="I281" s="691"/>
      <c r="J281" s="775"/>
      <c r="K281" s="693"/>
      <c r="L281" s="697"/>
      <c r="M281" s="697"/>
      <c r="N281" s="697"/>
    </row>
    <row r="282" spans="1:14" ht="15.75" x14ac:dyDescent="0.25">
      <c r="A282" s="788">
        <v>4.0999999999999996</v>
      </c>
      <c r="B282" s="550">
        <v>76141000</v>
      </c>
      <c r="C282" s="76"/>
      <c r="D282" s="552">
        <v>0.18</v>
      </c>
      <c r="E282" s="265">
        <v>0.18</v>
      </c>
      <c r="F282" s="789" t="s">
        <v>344</v>
      </c>
      <c r="G282" s="773" t="s">
        <v>372</v>
      </c>
      <c r="H282" s="774">
        <v>38</v>
      </c>
      <c r="I282" s="266"/>
      <c r="J282" s="775">
        <f t="shared" si="39"/>
        <v>0</v>
      </c>
      <c r="K282" s="693">
        <f t="shared" ref="K282:K284" si="44">IF(E282="",D282*J282,E282*J282)</f>
        <v>0</v>
      </c>
      <c r="L282" s="697"/>
      <c r="M282" s="697"/>
      <c r="N282" s="697"/>
    </row>
    <row r="283" spans="1:14" ht="15.75" x14ac:dyDescent="0.25">
      <c r="A283" s="759">
        <v>4.2</v>
      </c>
      <c r="B283" s="776">
        <v>85447090</v>
      </c>
      <c r="C283" s="76"/>
      <c r="D283" s="552">
        <v>0.18</v>
      </c>
      <c r="E283" s="265">
        <v>0.18</v>
      </c>
      <c r="F283" s="789" t="s">
        <v>602</v>
      </c>
      <c r="G283" s="773" t="s">
        <v>372</v>
      </c>
      <c r="H283" s="774">
        <v>4</v>
      </c>
      <c r="I283" s="266"/>
      <c r="J283" s="775">
        <f t="shared" si="39"/>
        <v>0</v>
      </c>
      <c r="K283" s="693">
        <f t="shared" si="44"/>
        <v>0</v>
      </c>
      <c r="L283" s="697"/>
      <c r="M283" s="697"/>
      <c r="N283" s="697"/>
    </row>
    <row r="284" spans="1:14" ht="15.75" x14ac:dyDescent="0.25">
      <c r="A284" s="759">
        <v>4.3</v>
      </c>
      <c r="B284" s="550">
        <v>85447090</v>
      </c>
      <c r="C284" s="76"/>
      <c r="D284" s="552">
        <v>0.18</v>
      </c>
      <c r="E284" s="265">
        <v>0.18</v>
      </c>
      <c r="F284" s="780" t="s">
        <v>603</v>
      </c>
      <c r="G284" s="778" t="s">
        <v>372</v>
      </c>
      <c r="H284" s="774">
        <v>4</v>
      </c>
      <c r="I284" s="266"/>
      <c r="J284" s="775">
        <f t="shared" si="39"/>
        <v>0</v>
      </c>
      <c r="K284" s="693">
        <f t="shared" si="44"/>
        <v>0</v>
      </c>
      <c r="L284" s="697"/>
      <c r="M284" s="697"/>
      <c r="N284" s="697"/>
    </row>
    <row r="285" spans="1:14" ht="15.75" x14ac:dyDescent="0.25">
      <c r="A285" s="759">
        <v>4.4000000000000004</v>
      </c>
      <c r="B285" s="744"/>
      <c r="C285" s="573"/>
      <c r="D285" s="573"/>
      <c r="E285" s="572"/>
      <c r="F285" s="790" t="s">
        <v>604</v>
      </c>
      <c r="G285" s="791"/>
      <c r="H285" s="774"/>
      <c r="I285" s="691"/>
      <c r="J285" s="775"/>
      <c r="K285" s="693"/>
      <c r="L285" s="697"/>
      <c r="M285" s="697"/>
      <c r="N285" s="697"/>
    </row>
    <row r="286" spans="1:14" ht="15" x14ac:dyDescent="0.25">
      <c r="A286" s="759"/>
      <c r="B286" s="550">
        <v>85469090</v>
      </c>
      <c r="C286" s="76"/>
      <c r="D286" s="552">
        <v>0.18</v>
      </c>
      <c r="E286" s="265">
        <v>0.18</v>
      </c>
      <c r="F286" s="786" t="s">
        <v>345</v>
      </c>
      <c r="G286" s="792" t="s">
        <v>315</v>
      </c>
      <c r="H286" s="774">
        <v>31</v>
      </c>
      <c r="I286" s="266"/>
      <c r="J286" s="775">
        <f t="shared" si="39"/>
        <v>0</v>
      </c>
      <c r="K286" s="693">
        <f t="shared" ref="K286:K287" si="45">IF(E286="",D286*J286,E286*J286)</f>
        <v>0</v>
      </c>
      <c r="L286" s="697"/>
      <c r="M286" s="697"/>
      <c r="N286" s="697"/>
    </row>
    <row r="287" spans="1:14" ht="15.75" thickBot="1" x14ac:dyDescent="0.3">
      <c r="A287" s="759"/>
      <c r="B287" s="550">
        <v>85469090</v>
      </c>
      <c r="C287" s="76"/>
      <c r="D287" s="552">
        <v>0.18</v>
      </c>
      <c r="E287" s="265">
        <v>0.18</v>
      </c>
      <c r="F287" s="786" t="s">
        <v>346</v>
      </c>
      <c r="G287" s="792" t="s">
        <v>315</v>
      </c>
      <c r="H287" s="774">
        <v>270</v>
      </c>
      <c r="I287" s="266"/>
      <c r="J287" s="775">
        <f t="shared" si="39"/>
        <v>0</v>
      </c>
      <c r="K287" s="693">
        <f t="shared" si="45"/>
        <v>0</v>
      </c>
      <c r="L287" s="697"/>
      <c r="M287" s="697"/>
      <c r="N287" s="697"/>
    </row>
    <row r="288" spans="1:14" ht="15.75" x14ac:dyDescent="0.25">
      <c r="A288" s="759">
        <v>4.5</v>
      </c>
      <c r="B288" s="550"/>
      <c r="C288" s="570"/>
      <c r="D288" s="570"/>
      <c r="E288" s="570"/>
      <c r="F288" s="793" t="s">
        <v>347</v>
      </c>
      <c r="G288" s="794"/>
      <c r="H288" s="795"/>
      <c r="I288" s="691"/>
      <c r="J288" s="775"/>
      <c r="K288" s="693"/>
      <c r="L288" s="697"/>
      <c r="M288" s="697"/>
      <c r="N288" s="697"/>
    </row>
    <row r="289" spans="1:14" ht="30" x14ac:dyDescent="0.25">
      <c r="A289" s="759"/>
      <c r="B289" s="550">
        <v>73082011</v>
      </c>
      <c r="C289" s="76"/>
      <c r="D289" s="552">
        <v>0.18</v>
      </c>
      <c r="E289" s="265">
        <v>0.18</v>
      </c>
      <c r="F289" s="786" t="s">
        <v>348</v>
      </c>
      <c r="G289" s="773" t="s">
        <v>371</v>
      </c>
      <c r="H289" s="774">
        <v>7</v>
      </c>
      <c r="I289" s="266"/>
      <c r="J289" s="775">
        <f t="shared" si="39"/>
        <v>0</v>
      </c>
      <c r="K289" s="693">
        <f t="shared" ref="K289:K292" si="46">IF(E289="",D289*J289,E289*J289)</f>
        <v>0</v>
      </c>
      <c r="L289" s="697"/>
      <c r="M289" s="697"/>
      <c r="N289" s="697"/>
    </row>
    <row r="290" spans="1:14" ht="15" x14ac:dyDescent="0.25">
      <c r="A290" s="759"/>
      <c r="B290" s="550">
        <v>73082011</v>
      </c>
      <c r="C290" s="76"/>
      <c r="D290" s="552">
        <v>0.18</v>
      </c>
      <c r="E290" s="265">
        <v>0.18</v>
      </c>
      <c r="F290" s="786" t="s">
        <v>349</v>
      </c>
      <c r="G290" s="773" t="s">
        <v>371</v>
      </c>
      <c r="H290" s="774">
        <v>25</v>
      </c>
      <c r="I290" s="266"/>
      <c r="J290" s="775">
        <f t="shared" si="39"/>
        <v>0</v>
      </c>
      <c r="K290" s="693">
        <f t="shared" si="46"/>
        <v>0</v>
      </c>
      <c r="L290" s="697"/>
      <c r="M290" s="697"/>
      <c r="N290" s="697"/>
    </row>
    <row r="291" spans="1:14" ht="15" x14ac:dyDescent="0.25">
      <c r="A291" s="759"/>
      <c r="B291" s="550">
        <v>73082011</v>
      </c>
      <c r="C291" s="76"/>
      <c r="D291" s="552">
        <v>0.18</v>
      </c>
      <c r="E291" s="265">
        <v>0.18</v>
      </c>
      <c r="F291" s="786" t="s">
        <v>350</v>
      </c>
      <c r="G291" s="773" t="s">
        <v>371</v>
      </c>
      <c r="H291" s="774">
        <v>243</v>
      </c>
      <c r="I291" s="266"/>
      <c r="J291" s="775">
        <f t="shared" si="39"/>
        <v>0</v>
      </c>
      <c r="K291" s="693">
        <f t="shared" si="46"/>
        <v>0</v>
      </c>
      <c r="L291" s="697"/>
      <c r="M291" s="697"/>
      <c r="N291" s="697"/>
    </row>
    <row r="292" spans="1:14" ht="67.5" customHeight="1" x14ac:dyDescent="0.25">
      <c r="A292" s="759"/>
      <c r="B292" s="776">
        <v>73082011</v>
      </c>
      <c r="C292" s="174"/>
      <c r="D292" s="552">
        <v>0.18</v>
      </c>
      <c r="E292" s="265">
        <v>0.18</v>
      </c>
      <c r="F292" s="796" t="s">
        <v>351</v>
      </c>
      <c r="G292" s="773" t="s">
        <v>371</v>
      </c>
      <c r="H292" s="774">
        <v>13</v>
      </c>
      <c r="I292" s="266"/>
      <c r="J292" s="775">
        <f t="shared" si="39"/>
        <v>0</v>
      </c>
      <c r="K292" s="693">
        <f t="shared" si="46"/>
        <v>0</v>
      </c>
      <c r="L292" s="697"/>
      <c r="M292" s="697"/>
      <c r="N292" s="697"/>
    </row>
    <row r="293" spans="1:14" ht="15.75" x14ac:dyDescent="0.25">
      <c r="A293" s="759">
        <v>4.5999999999999996</v>
      </c>
      <c r="B293" s="550"/>
      <c r="C293" s="570"/>
      <c r="D293" s="570"/>
      <c r="E293" s="570"/>
      <c r="F293" s="797" t="s">
        <v>759</v>
      </c>
      <c r="G293" s="798"/>
      <c r="H293" s="799"/>
      <c r="I293" s="691"/>
      <c r="J293" s="775"/>
      <c r="K293" s="693"/>
      <c r="L293" s="697"/>
      <c r="M293" s="697"/>
      <c r="N293" s="697"/>
    </row>
    <row r="294" spans="1:14" ht="30" x14ac:dyDescent="0.25">
      <c r="A294" s="759" t="s">
        <v>200</v>
      </c>
      <c r="B294" s="550">
        <v>76169990</v>
      </c>
      <c r="C294" s="76"/>
      <c r="D294" s="552">
        <v>0.18</v>
      </c>
      <c r="E294" s="265">
        <v>0.18</v>
      </c>
      <c r="F294" s="800" t="s">
        <v>352</v>
      </c>
      <c r="G294" s="801" t="s">
        <v>315</v>
      </c>
      <c r="H294" s="802">
        <v>25</v>
      </c>
      <c r="I294" s="266"/>
      <c r="J294" s="775">
        <f t="shared" si="39"/>
        <v>0</v>
      </c>
      <c r="K294" s="693">
        <f t="shared" ref="K294:K306" si="47">IF(E294="",D294*J294,E294*J294)</f>
        <v>0</v>
      </c>
      <c r="L294" s="697"/>
      <c r="M294" s="697"/>
      <c r="N294" s="697"/>
    </row>
    <row r="295" spans="1:14" ht="15" x14ac:dyDescent="0.25">
      <c r="A295" s="803" t="s">
        <v>201</v>
      </c>
      <c r="B295" s="776">
        <v>76169990</v>
      </c>
      <c r="C295" s="76"/>
      <c r="D295" s="552">
        <v>0.18</v>
      </c>
      <c r="E295" s="265">
        <v>0.18</v>
      </c>
      <c r="F295" s="800" t="s">
        <v>353</v>
      </c>
      <c r="G295" s="801" t="s">
        <v>315</v>
      </c>
      <c r="H295" s="802">
        <v>6</v>
      </c>
      <c r="I295" s="266"/>
      <c r="J295" s="775">
        <f t="shared" si="39"/>
        <v>0</v>
      </c>
      <c r="K295" s="693">
        <f t="shared" si="47"/>
        <v>0</v>
      </c>
      <c r="L295" s="697"/>
      <c r="M295" s="697"/>
      <c r="N295" s="697"/>
    </row>
    <row r="296" spans="1:14" ht="15" x14ac:dyDescent="0.25">
      <c r="A296" s="803" t="s">
        <v>202</v>
      </c>
      <c r="B296" s="550"/>
      <c r="C296" s="76"/>
      <c r="D296" s="552">
        <v>0.18</v>
      </c>
      <c r="E296" s="265">
        <v>0.18</v>
      </c>
      <c r="F296" s="800" t="s">
        <v>354</v>
      </c>
      <c r="G296" s="801" t="s">
        <v>315</v>
      </c>
      <c r="H296" s="802">
        <v>45</v>
      </c>
      <c r="I296" s="266"/>
      <c r="J296" s="775">
        <f t="shared" si="39"/>
        <v>0</v>
      </c>
      <c r="K296" s="693">
        <f t="shared" si="47"/>
        <v>0</v>
      </c>
      <c r="L296" s="697"/>
      <c r="M296" s="697"/>
      <c r="N296" s="697"/>
    </row>
    <row r="297" spans="1:14" ht="15" x14ac:dyDescent="0.25">
      <c r="A297" s="803" t="s">
        <v>204</v>
      </c>
      <c r="B297" s="739">
        <v>73082011</v>
      </c>
      <c r="C297" s="76"/>
      <c r="D297" s="552">
        <v>0.18</v>
      </c>
      <c r="E297" s="265">
        <v>0.18</v>
      </c>
      <c r="F297" s="800" t="s">
        <v>355</v>
      </c>
      <c r="G297" s="801" t="s">
        <v>315</v>
      </c>
      <c r="H297" s="802">
        <v>509</v>
      </c>
      <c r="I297" s="266"/>
      <c r="J297" s="775">
        <f t="shared" si="39"/>
        <v>0</v>
      </c>
      <c r="K297" s="693">
        <f t="shared" si="47"/>
        <v>0</v>
      </c>
      <c r="L297" s="697"/>
      <c r="M297" s="697"/>
      <c r="N297" s="697"/>
    </row>
    <row r="298" spans="1:14" ht="15" x14ac:dyDescent="0.25">
      <c r="A298" s="803" t="s">
        <v>208</v>
      </c>
      <c r="B298" s="550">
        <v>73082011</v>
      </c>
      <c r="C298" s="76"/>
      <c r="D298" s="552">
        <v>0.18</v>
      </c>
      <c r="E298" s="265">
        <v>0.18</v>
      </c>
      <c r="F298" s="804" t="s">
        <v>356</v>
      </c>
      <c r="G298" s="801" t="s">
        <v>315</v>
      </c>
      <c r="H298" s="802">
        <v>93</v>
      </c>
      <c r="I298" s="266"/>
      <c r="J298" s="775">
        <f t="shared" si="39"/>
        <v>0</v>
      </c>
      <c r="K298" s="693">
        <f t="shared" si="47"/>
        <v>0</v>
      </c>
      <c r="L298" s="697"/>
      <c r="M298" s="697"/>
      <c r="N298" s="697"/>
    </row>
    <row r="299" spans="1:14" ht="15" x14ac:dyDescent="0.25">
      <c r="A299" s="803" t="s">
        <v>209</v>
      </c>
      <c r="B299" s="550">
        <v>82057000</v>
      </c>
      <c r="C299" s="76"/>
      <c r="D299" s="552">
        <v>0.18</v>
      </c>
      <c r="E299" s="265">
        <v>0.18</v>
      </c>
      <c r="F299" s="800" t="s">
        <v>605</v>
      </c>
      <c r="G299" s="801" t="s">
        <v>315</v>
      </c>
      <c r="H299" s="802">
        <v>44</v>
      </c>
      <c r="I299" s="266"/>
      <c r="J299" s="775">
        <f t="shared" si="39"/>
        <v>0</v>
      </c>
      <c r="K299" s="693">
        <f t="shared" si="47"/>
        <v>0</v>
      </c>
      <c r="L299" s="697"/>
      <c r="M299" s="697"/>
      <c r="N299" s="697"/>
    </row>
    <row r="300" spans="1:14" ht="15" x14ac:dyDescent="0.25">
      <c r="A300" s="759" t="s">
        <v>218</v>
      </c>
      <c r="B300" s="550">
        <v>82057000</v>
      </c>
      <c r="C300" s="76"/>
      <c r="D300" s="552">
        <v>0.18</v>
      </c>
      <c r="E300" s="265">
        <v>0.18</v>
      </c>
      <c r="F300" s="800" t="s">
        <v>606</v>
      </c>
      <c r="G300" s="801" t="s">
        <v>316</v>
      </c>
      <c r="H300" s="802">
        <v>3</v>
      </c>
      <c r="I300" s="266"/>
      <c r="J300" s="775">
        <f t="shared" si="39"/>
        <v>0</v>
      </c>
      <c r="K300" s="693">
        <f t="shared" si="47"/>
        <v>0</v>
      </c>
      <c r="L300" s="697"/>
      <c r="M300" s="697"/>
      <c r="N300" s="697"/>
    </row>
    <row r="301" spans="1:14" ht="15" x14ac:dyDescent="0.25">
      <c r="A301" s="803" t="s">
        <v>219</v>
      </c>
      <c r="B301" s="550">
        <v>82057000</v>
      </c>
      <c r="C301" s="76"/>
      <c r="D301" s="552">
        <v>0.18</v>
      </c>
      <c r="E301" s="265">
        <v>0.18</v>
      </c>
      <c r="F301" s="800" t="s">
        <v>607</v>
      </c>
      <c r="G301" s="805" t="s">
        <v>316</v>
      </c>
      <c r="H301" s="802">
        <v>2</v>
      </c>
      <c r="I301" s="266"/>
      <c r="J301" s="775">
        <f t="shared" si="39"/>
        <v>0</v>
      </c>
      <c r="K301" s="693">
        <f t="shared" si="47"/>
        <v>0</v>
      </c>
      <c r="L301" s="697"/>
      <c r="M301" s="697"/>
      <c r="N301" s="697"/>
    </row>
    <row r="302" spans="1:14" ht="15" x14ac:dyDescent="0.25">
      <c r="A302" s="803" t="s">
        <v>599</v>
      </c>
      <c r="B302" s="550">
        <v>82057000</v>
      </c>
      <c r="C302" s="76"/>
      <c r="D302" s="552">
        <v>0.18</v>
      </c>
      <c r="E302" s="265">
        <v>0.18</v>
      </c>
      <c r="F302" s="800" t="s">
        <v>608</v>
      </c>
      <c r="G302" s="805" t="s">
        <v>316</v>
      </c>
      <c r="H302" s="802">
        <v>20</v>
      </c>
      <c r="I302" s="266"/>
      <c r="J302" s="775">
        <f t="shared" si="39"/>
        <v>0</v>
      </c>
      <c r="K302" s="693">
        <f t="shared" si="47"/>
        <v>0</v>
      </c>
      <c r="L302" s="697"/>
      <c r="M302" s="697"/>
      <c r="N302" s="697"/>
    </row>
    <row r="303" spans="1:14" ht="15" x14ac:dyDescent="0.25">
      <c r="A303" s="803" t="s">
        <v>600</v>
      </c>
      <c r="B303" s="550">
        <v>82057000</v>
      </c>
      <c r="C303" s="76"/>
      <c r="D303" s="552">
        <v>0.18</v>
      </c>
      <c r="E303" s="265">
        <v>0.18</v>
      </c>
      <c r="F303" s="800" t="s">
        <v>609</v>
      </c>
      <c r="G303" s="801" t="s">
        <v>316</v>
      </c>
      <c r="H303" s="802">
        <v>2</v>
      </c>
      <c r="I303" s="266"/>
      <c r="J303" s="775">
        <f t="shared" si="39"/>
        <v>0</v>
      </c>
      <c r="K303" s="693">
        <f t="shared" si="47"/>
        <v>0</v>
      </c>
      <c r="L303" s="697"/>
      <c r="M303" s="697"/>
      <c r="N303" s="697"/>
    </row>
    <row r="304" spans="1:14" ht="15" x14ac:dyDescent="0.25">
      <c r="A304" s="803" t="s">
        <v>398</v>
      </c>
      <c r="B304" s="550"/>
      <c r="C304" s="76"/>
      <c r="D304" s="552">
        <v>0.18</v>
      </c>
      <c r="E304" s="265">
        <v>0.18</v>
      </c>
      <c r="F304" s="800" t="s">
        <v>357</v>
      </c>
      <c r="G304" s="806" t="s">
        <v>315</v>
      </c>
      <c r="H304" s="802">
        <v>9</v>
      </c>
      <c r="I304" s="266"/>
      <c r="J304" s="775">
        <f t="shared" si="39"/>
        <v>0</v>
      </c>
      <c r="K304" s="693">
        <f t="shared" si="47"/>
        <v>0</v>
      </c>
      <c r="L304" s="697"/>
      <c r="M304" s="697"/>
      <c r="N304" s="697"/>
    </row>
    <row r="305" spans="1:14" ht="15" x14ac:dyDescent="0.25">
      <c r="A305" s="803" t="s">
        <v>320</v>
      </c>
      <c r="B305" s="550"/>
      <c r="C305" s="76"/>
      <c r="D305" s="552">
        <v>0.18</v>
      </c>
      <c r="E305" s="265">
        <v>0.18</v>
      </c>
      <c r="F305" s="807" t="s">
        <v>358</v>
      </c>
      <c r="G305" s="808" t="s">
        <v>315</v>
      </c>
      <c r="H305" s="802">
        <v>2</v>
      </c>
      <c r="I305" s="266"/>
      <c r="J305" s="775">
        <f t="shared" si="39"/>
        <v>0</v>
      </c>
      <c r="K305" s="693">
        <f t="shared" si="47"/>
        <v>0</v>
      </c>
      <c r="L305" s="697"/>
      <c r="M305" s="697"/>
      <c r="N305" s="697"/>
    </row>
    <row r="306" spans="1:14" ht="15" x14ac:dyDescent="0.25">
      <c r="A306" s="803" t="s">
        <v>321</v>
      </c>
      <c r="B306" s="550">
        <v>85353090</v>
      </c>
      <c r="C306" s="76"/>
      <c r="D306" s="552">
        <v>0.18</v>
      </c>
      <c r="E306" s="265">
        <v>0.18</v>
      </c>
      <c r="F306" s="809" t="s">
        <v>359</v>
      </c>
      <c r="G306" s="806" t="s">
        <v>315</v>
      </c>
      <c r="H306" s="802">
        <v>3</v>
      </c>
      <c r="I306" s="266"/>
      <c r="J306" s="775">
        <f t="shared" si="39"/>
        <v>0</v>
      </c>
      <c r="K306" s="693">
        <f t="shared" si="47"/>
        <v>0</v>
      </c>
      <c r="L306" s="697"/>
      <c r="M306" s="697"/>
      <c r="N306" s="697"/>
    </row>
    <row r="307" spans="1:14" ht="15.75" x14ac:dyDescent="0.25">
      <c r="A307" s="810">
        <v>5</v>
      </c>
      <c r="B307" s="550"/>
      <c r="C307" s="570"/>
      <c r="D307" s="570"/>
      <c r="E307" s="570"/>
      <c r="F307" s="811" t="s">
        <v>360</v>
      </c>
      <c r="G307" s="810"/>
      <c r="H307" s="787"/>
      <c r="I307" s="691"/>
      <c r="J307" s="775"/>
      <c r="K307" s="693"/>
      <c r="L307" s="697"/>
      <c r="M307" s="697"/>
      <c r="N307" s="697"/>
    </row>
    <row r="308" spans="1:14" ht="75" x14ac:dyDescent="0.25">
      <c r="A308" s="810">
        <v>5.0999999999999996</v>
      </c>
      <c r="B308" s="744"/>
      <c r="C308" s="573"/>
      <c r="D308" s="573"/>
      <c r="E308" s="573"/>
      <c r="F308" s="812" t="s">
        <v>642</v>
      </c>
      <c r="G308" s="813"/>
      <c r="H308" s="787"/>
      <c r="I308" s="691"/>
      <c r="J308" s="775"/>
      <c r="K308" s="693"/>
      <c r="L308" s="697"/>
      <c r="M308" s="697"/>
      <c r="N308" s="697"/>
    </row>
    <row r="309" spans="1:14" ht="15.75" x14ac:dyDescent="0.25">
      <c r="A309" s="810"/>
      <c r="B309" s="744"/>
      <c r="C309" s="573"/>
      <c r="D309" s="573"/>
      <c r="E309" s="572"/>
      <c r="F309" s="812" t="s">
        <v>361</v>
      </c>
      <c r="G309" s="812" t="s">
        <v>319</v>
      </c>
      <c r="H309" s="814">
        <v>0</v>
      </c>
      <c r="I309" s="740"/>
      <c r="J309" s="775">
        <f t="shared" si="39"/>
        <v>0</v>
      </c>
      <c r="K309" s="693">
        <f t="shared" ref="K309:K311" si="48">IF(E309="",D309*J309,E309*J309)</f>
        <v>0</v>
      </c>
      <c r="L309" s="697"/>
      <c r="M309" s="697"/>
      <c r="N309" s="697"/>
    </row>
    <row r="310" spans="1:14" ht="15.75" x14ac:dyDescent="0.25">
      <c r="A310" s="810"/>
      <c r="B310" s="744"/>
      <c r="C310" s="573"/>
      <c r="D310" s="573"/>
      <c r="E310" s="572"/>
      <c r="F310" s="812" t="s">
        <v>362</v>
      </c>
      <c r="G310" s="812" t="s">
        <v>319</v>
      </c>
      <c r="H310" s="814">
        <v>0</v>
      </c>
      <c r="I310" s="740"/>
      <c r="J310" s="775">
        <f t="shared" si="39"/>
        <v>0</v>
      </c>
      <c r="K310" s="693">
        <f t="shared" si="48"/>
        <v>0</v>
      </c>
      <c r="L310" s="697"/>
      <c r="M310" s="697"/>
      <c r="N310" s="697"/>
    </row>
    <row r="311" spans="1:14" ht="35.25" customHeight="1" x14ac:dyDescent="0.25">
      <c r="A311" s="810">
        <v>5.2</v>
      </c>
      <c r="B311" s="744"/>
      <c r="C311" s="573"/>
      <c r="D311" s="573"/>
      <c r="E311" s="572"/>
      <c r="F311" s="812" t="s">
        <v>363</v>
      </c>
      <c r="G311" s="812" t="s">
        <v>319</v>
      </c>
      <c r="H311" s="814">
        <v>0</v>
      </c>
      <c r="I311" s="740"/>
      <c r="J311" s="775">
        <f t="shared" si="39"/>
        <v>0</v>
      </c>
      <c r="K311" s="693">
        <f t="shared" si="48"/>
        <v>0</v>
      </c>
      <c r="L311" s="697"/>
      <c r="M311" s="697"/>
      <c r="N311" s="697"/>
    </row>
    <row r="312" spans="1:14" ht="15.75" x14ac:dyDescent="0.25">
      <c r="A312" s="759">
        <v>5.3</v>
      </c>
      <c r="B312" s="744"/>
      <c r="C312" s="573"/>
      <c r="D312" s="573"/>
      <c r="E312" s="573"/>
      <c r="F312" s="761" t="s">
        <v>364</v>
      </c>
      <c r="G312" s="815"/>
      <c r="H312" s="787"/>
      <c r="I312" s="740"/>
      <c r="J312" s="775"/>
      <c r="K312" s="693"/>
      <c r="L312" s="697"/>
      <c r="M312" s="697"/>
      <c r="N312" s="697"/>
    </row>
    <row r="313" spans="1:14" ht="15.75" customHeight="1" x14ac:dyDescent="0.25">
      <c r="A313" s="759"/>
      <c r="B313" s="744"/>
      <c r="C313" s="573"/>
      <c r="D313" s="573"/>
      <c r="E313" s="572"/>
      <c r="F313" s="761" t="s">
        <v>365</v>
      </c>
      <c r="G313" s="768" t="s">
        <v>315</v>
      </c>
      <c r="H313" s="787">
        <v>0</v>
      </c>
      <c r="I313" s="740"/>
      <c r="J313" s="775">
        <f t="shared" ref="J313:J327" si="49">(H313*I313)</f>
        <v>0</v>
      </c>
      <c r="K313" s="693">
        <f t="shared" ref="K313:K316" si="50">IF(E313="",D313*J313,E313*J313)</f>
        <v>0</v>
      </c>
      <c r="L313" s="697"/>
      <c r="M313" s="697"/>
      <c r="N313" s="697"/>
    </row>
    <row r="314" spans="1:14" ht="15.75" x14ac:dyDescent="0.25">
      <c r="A314" s="759"/>
      <c r="B314" s="744"/>
      <c r="C314" s="573"/>
      <c r="D314" s="573"/>
      <c r="E314" s="572"/>
      <c r="F314" s="761" t="s">
        <v>366</v>
      </c>
      <c r="G314" s="816" t="s">
        <v>315</v>
      </c>
      <c r="H314" s="787">
        <v>0</v>
      </c>
      <c r="I314" s="740"/>
      <c r="J314" s="775">
        <f t="shared" si="49"/>
        <v>0</v>
      </c>
      <c r="K314" s="693">
        <f t="shared" si="50"/>
        <v>0</v>
      </c>
      <c r="L314" s="697"/>
      <c r="M314" s="697"/>
      <c r="N314" s="697"/>
    </row>
    <row r="315" spans="1:14" ht="15" x14ac:dyDescent="0.25">
      <c r="A315" s="759"/>
      <c r="B315" s="744"/>
      <c r="C315" s="573"/>
      <c r="D315" s="573"/>
      <c r="E315" s="572"/>
      <c r="F315" s="812" t="s">
        <v>367</v>
      </c>
      <c r="G315" s="817" t="s">
        <v>370</v>
      </c>
      <c r="H315" s="818">
        <v>0</v>
      </c>
      <c r="I315" s="740"/>
      <c r="J315" s="775">
        <f t="shared" si="49"/>
        <v>0</v>
      </c>
      <c r="K315" s="693">
        <f t="shared" si="50"/>
        <v>0</v>
      </c>
      <c r="L315" s="697"/>
      <c r="M315" s="697"/>
      <c r="N315" s="697"/>
    </row>
    <row r="316" spans="1:14" ht="15" x14ac:dyDescent="0.25">
      <c r="A316" s="759"/>
      <c r="B316" s="744"/>
      <c r="C316" s="573"/>
      <c r="D316" s="573"/>
      <c r="E316" s="572"/>
      <c r="F316" s="812" t="s">
        <v>368</v>
      </c>
      <c r="G316" s="817" t="s">
        <v>370</v>
      </c>
      <c r="H316" s="818">
        <v>0</v>
      </c>
      <c r="I316" s="740"/>
      <c r="J316" s="775">
        <f t="shared" si="49"/>
        <v>0</v>
      </c>
      <c r="K316" s="693">
        <f t="shared" si="50"/>
        <v>0</v>
      </c>
      <c r="L316" s="697"/>
      <c r="M316" s="697"/>
      <c r="N316" s="697"/>
    </row>
    <row r="317" spans="1:14" ht="15.75" x14ac:dyDescent="0.25">
      <c r="A317" s="759">
        <v>5.4</v>
      </c>
      <c r="B317" s="744"/>
      <c r="C317" s="573"/>
      <c r="D317" s="573"/>
      <c r="E317" s="573"/>
      <c r="F317" s="761" t="s">
        <v>610</v>
      </c>
      <c r="G317" s="768"/>
      <c r="H317" s="787"/>
      <c r="I317" s="691"/>
      <c r="J317" s="775"/>
      <c r="K317" s="693"/>
      <c r="L317" s="697"/>
      <c r="M317" s="697"/>
      <c r="N317" s="697"/>
    </row>
    <row r="318" spans="1:14" ht="47.25" x14ac:dyDescent="0.25">
      <c r="A318" s="803" t="s">
        <v>211</v>
      </c>
      <c r="B318" s="550"/>
      <c r="C318" s="76"/>
      <c r="D318" s="570"/>
      <c r="E318" s="265">
        <v>0.18</v>
      </c>
      <c r="F318" s="761" t="s">
        <v>611</v>
      </c>
      <c r="G318" s="816" t="s">
        <v>313</v>
      </c>
      <c r="H318" s="787">
        <v>1</v>
      </c>
      <c r="I318" s="266"/>
      <c r="J318" s="775">
        <f t="shared" si="49"/>
        <v>0</v>
      </c>
      <c r="K318" s="693">
        <f t="shared" ref="K318:K327" si="51">IF(E318="",D318*J318,E318*J318)</f>
        <v>0</v>
      </c>
      <c r="L318" s="697"/>
      <c r="M318" s="697"/>
      <c r="N318" s="697"/>
    </row>
    <row r="319" spans="1:14" ht="31.5" x14ac:dyDescent="0.25">
      <c r="A319" s="803" t="s">
        <v>212</v>
      </c>
      <c r="B319" s="550"/>
      <c r="C319" s="76"/>
      <c r="D319" s="570"/>
      <c r="E319" s="265">
        <v>0.18</v>
      </c>
      <c r="F319" s="761" t="s">
        <v>612</v>
      </c>
      <c r="G319" s="816" t="s">
        <v>313</v>
      </c>
      <c r="H319" s="787">
        <v>1</v>
      </c>
      <c r="I319" s="266"/>
      <c r="J319" s="775">
        <f t="shared" si="49"/>
        <v>0</v>
      </c>
      <c r="K319" s="693">
        <f t="shared" si="51"/>
        <v>0</v>
      </c>
      <c r="L319" s="697"/>
      <c r="M319" s="697"/>
      <c r="N319" s="697"/>
    </row>
    <row r="320" spans="1:14" ht="31.5" x14ac:dyDescent="0.25">
      <c r="A320" s="803" t="s">
        <v>213</v>
      </c>
      <c r="B320" s="550"/>
      <c r="C320" s="76"/>
      <c r="D320" s="570"/>
      <c r="E320" s="265">
        <v>0.18</v>
      </c>
      <c r="F320" s="761" t="s">
        <v>613</v>
      </c>
      <c r="G320" s="816" t="s">
        <v>313</v>
      </c>
      <c r="H320" s="787">
        <v>1</v>
      </c>
      <c r="I320" s="266"/>
      <c r="J320" s="775">
        <f t="shared" si="49"/>
        <v>0</v>
      </c>
      <c r="K320" s="693">
        <f t="shared" si="51"/>
        <v>0</v>
      </c>
      <c r="L320" s="697"/>
      <c r="M320" s="697"/>
      <c r="N320" s="697"/>
    </row>
    <row r="321" spans="1:14" ht="31.5" x14ac:dyDescent="0.25">
      <c r="A321" s="803" t="s">
        <v>214</v>
      </c>
      <c r="B321" s="550"/>
      <c r="C321" s="76"/>
      <c r="D321" s="570"/>
      <c r="E321" s="265">
        <v>0.18</v>
      </c>
      <c r="F321" s="761" t="s">
        <v>614</v>
      </c>
      <c r="G321" s="816" t="s">
        <v>313</v>
      </c>
      <c r="H321" s="787">
        <v>1</v>
      </c>
      <c r="I321" s="266"/>
      <c r="J321" s="775">
        <f t="shared" si="49"/>
        <v>0</v>
      </c>
      <c r="K321" s="693">
        <f t="shared" si="51"/>
        <v>0</v>
      </c>
      <c r="L321" s="697"/>
      <c r="M321" s="697"/>
      <c r="N321" s="697"/>
    </row>
    <row r="322" spans="1:14" ht="31.5" x14ac:dyDescent="0.25">
      <c r="A322" s="803" t="s">
        <v>215</v>
      </c>
      <c r="B322" s="550"/>
      <c r="C322" s="76"/>
      <c r="D322" s="570"/>
      <c r="E322" s="265">
        <v>0.18</v>
      </c>
      <c r="F322" s="761" t="s">
        <v>615</v>
      </c>
      <c r="G322" s="816" t="s">
        <v>313</v>
      </c>
      <c r="H322" s="787">
        <v>1</v>
      </c>
      <c r="I322" s="266"/>
      <c r="J322" s="775">
        <f t="shared" si="49"/>
        <v>0</v>
      </c>
      <c r="K322" s="693">
        <f t="shared" si="51"/>
        <v>0</v>
      </c>
      <c r="L322" s="697"/>
      <c r="M322" s="697"/>
      <c r="N322" s="697"/>
    </row>
    <row r="323" spans="1:14" ht="31.5" x14ac:dyDescent="0.25">
      <c r="A323" s="803" t="s">
        <v>221</v>
      </c>
      <c r="B323" s="550"/>
      <c r="C323" s="76"/>
      <c r="D323" s="570"/>
      <c r="E323" s="265">
        <v>0.18</v>
      </c>
      <c r="F323" s="761" t="s">
        <v>616</v>
      </c>
      <c r="G323" s="816" t="s">
        <v>313</v>
      </c>
      <c r="H323" s="787">
        <v>1</v>
      </c>
      <c r="I323" s="266"/>
      <c r="J323" s="775">
        <f t="shared" si="49"/>
        <v>0</v>
      </c>
      <c r="K323" s="693">
        <f t="shared" si="51"/>
        <v>0</v>
      </c>
      <c r="L323" s="697"/>
      <c r="M323" s="697"/>
      <c r="N323" s="697"/>
    </row>
    <row r="324" spans="1:14" ht="15.75" x14ac:dyDescent="0.25">
      <c r="A324" s="803" t="s">
        <v>222</v>
      </c>
      <c r="B324" s="550"/>
      <c r="C324" s="76"/>
      <c r="D324" s="570"/>
      <c r="E324" s="265">
        <v>0.18</v>
      </c>
      <c r="F324" s="761" t="s">
        <v>617</v>
      </c>
      <c r="G324" s="816" t="s">
        <v>313</v>
      </c>
      <c r="H324" s="787">
        <v>1</v>
      </c>
      <c r="I324" s="266"/>
      <c r="J324" s="775">
        <f t="shared" si="49"/>
        <v>0</v>
      </c>
      <c r="K324" s="693">
        <f t="shared" si="51"/>
        <v>0</v>
      </c>
      <c r="L324" s="697"/>
      <c r="M324" s="697"/>
      <c r="N324" s="697"/>
    </row>
    <row r="325" spans="1:14" ht="31.5" x14ac:dyDescent="0.25">
      <c r="A325" s="803" t="s">
        <v>223</v>
      </c>
      <c r="B325" s="550"/>
      <c r="C325" s="76"/>
      <c r="D325" s="570"/>
      <c r="E325" s="265">
        <v>0.18</v>
      </c>
      <c r="F325" s="761" t="s">
        <v>618</v>
      </c>
      <c r="G325" s="816" t="s">
        <v>313</v>
      </c>
      <c r="H325" s="787">
        <v>1</v>
      </c>
      <c r="I325" s="266"/>
      <c r="J325" s="775">
        <f t="shared" si="49"/>
        <v>0</v>
      </c>
      <c r="K325" s="693">
        <f t="shared" si="51"/>
        <v>0</v>
      </c>
      <c r="L325" s="697"/>
      <c r="M325" s="697"/>
      <c r="N325" s="697"/>
    </row>
    <row r="326" spans="1:14" ht="15.75" x14ac:dyDescent="0.25">
      <c r="A326" s="803" t="s">
        <v>200</v>
      </c>
      <c r="B326" s="550"/>
      <c r="C326" s="76"/>
      <c r="D326" s="570"/>
      <c r="E326" s="265">
        <v>0.18</v>
      </c>
      <c r="F326" s="761" t="s">
        <v>619</v>
      </c>
      <c r="G326" s="816" t="s">
        <v>313</v>
      </c>
      <c r="H326" s="787">
        <v>1</v>
      </c>
      <c r="I326" s="266"/>
      <c r="J326" s="775">
        <f t="shared" si="49"/>
        <v>0</v>
      </c>
      <c r="K326" s="693">
        <f t="shared" si="51"/>
        <v>0</v>
      </c>
      <c r="L326" s="697"/>
      <c r="M326" s="697"/>
      <c r="N326" s="697"/>
    </row>
    <row r="327" spans="1:14" ht="47.25" x14ac:dyDescent="0.25">
      <c r="A327" s="803" t="s">
        <v>601</v>
      </c>
      <c r="B327" s="550"/>
      <c r="C327" s="76"/>
      <c r="D327" s="570"/>
      <c r="E327" s="265">
        <v>0.18</v>
      </c>
      <c r="F327" s="761" t="s">
        <v>667</v>
      </c>
      <c r="G327" s="816" t="s">
        <v>313</v>
      </c>
      <c r="H327" s="787">
        <v>1</v>
      </c>
      <c r="I327" s="266"/>
      <c r="J327" s="775">
        <f t="shared" si="49"/>
        <v>0</v>
      </c>
      <c r="K327" s="693">
        <f t="shared" si="51"/>
        <v>0</v>
      </c>
      <c r="L327" s="697"/>
      <c r="M327" s="697"/>
      <c r="N327" s="697"/>
    </row>
    <row r="328" spans="1:14" ht="18" x14ac:dyDescent="0.25">
      <c r="A328" s="819" t="s">
        <v>375</v>
      </c>
      <c r="B328" s="820"/>
      <c r="C328" s="820"/>
      <c r="D328" s="820"/>
      <c r="E328" s="820"/>
      <c r="F328" s="820"/>
      <c r="G328" s="820"/>
      <c r="H328" s="820"/>
      <c r="I328" s="820"/>
      <c r="J328" s="821">
        <f>SUM(J260:J327)</f>
        <v>0</v>
      </c>
      <c r="K328" s="821">
        <f>SUM(K260:K327)</f>
        <v>0</v>
      </c>
      <c r="L328" s="697"/>
      <c r="M328" s="697"/>
      <c r="N328" s="697"/>
    </row>
    <row r="329" spans="1:14" ht="15.75" x14ac:dyDescent="0.25">
      <c r="A329" s="822" t="s">
        <v>641</v>
      </c>
      <c r="B329" s="823"/>
      <c r="C329" s="823"/>
      <c r="D329" s="823"/>
      <c r="E329" s="823"/>
      <c r="F329" s="823"/>
      <c r="G329" s="823"/>
      <c r="H329" s="823"/>
      <c r="I329" s="823"/>
      <c r="J329" s="821">
        <f>SUM(J328,J254)</f>
        <v>0</v>
      </c>
      <c r="K329" s="693"/>
      <c r="L329" s="697"/>
      <c r="M329" s="697"/>
      <c r="N329" s="697"/>
    </row>
    <row r="330" spans="1:14" ht="15.75" x14ac:dyDescent="0.25">
      <c r="A330" s="824" t="s">
        <v>646</v>
      </c>
      <c r="B330" s="825"/>
      <c r="C330" s="825"/>
      <c r="D330" s="825"/>
      <c r="E330" s="825"/>
      <c r="F330" s="825"/>
      <c r="G330" s="825"/>
      <c r="H330" s="825"/>
      <c r="I330" s="825"/>
      <c r="J330" s="769">
        <f>'Schedule-7'!H18</f>
        <v>0</v>
      </c>
      <c r="K330" s="693"/>
      <c r="L330" s="697"/>
      <c r="M330" s="697"/>
      <c r="N330" s="697"/>
    </row>
    <row r="331" spans="1:14" ht="15.75" x14ac:dyDescent="0.25">
      <c r="A331" s="822" t="s">
        <v>645</v>
      </c>
      <c r="B331" s="823"/>
      <c r="C331" s="823"/>
      <c r="D331" s="823"/>
      <c r="E331" s="823"/>
      <c r="F331" s="823"/>
      <c r="G331" s="823"/>
      <c r="H331" s="823"/>
      <c r="I331" s="823"/>
      <c r="J331" s="821">
        <f>J329+J330</f>
        <v>0</v>
      </c>
      <c r="K331" s="693"/>
      <c r="L331" s="697"/>
      <c r="M331" s="697"/>
      <c r="N331" s="697"/>
    </row>
    <row r="332" spans="1:14" ht="15.75" x14ac:dyDescent="0.25">
      <c r="A332" s="826" t="s">
        <v>647</v>
      </c>
      <c r="B332" s="826"/>
      <c r="C332" s="826"/>
      <c r="D332" s="826"/>
      <c r="E332" s="826"/>
      <c r="F332" s="826"/>
      <c r="G332" s="826"/>
      <c r="H332" s="826"/>
      <c r="I332" s="826"/>
      <c r="J332" s="821">
        <f>K254+K328</f>
        <v>0</v>
      </c>
      <c r="K332" s="693"/>
      <c r="L332" s="697"/>
      <c r="M332" s="697"/>
      <c r="N332" s="697"/>
    </row>
    <row r="333" spans="1:14" ht="15.75" x14ac:dyDescent="0.25">
      <c r="A333" s="827"/>
      <c r="B333" s="827"/>
      <c r="C333" s="827"/>
      <c r="D333" s="827"/>
      <c r="E333" s="827"/>
      <c r="F333" s="827"/>
      <c r="G333" s="827"/>
      <c r="H333" s="827"/>
      <c r="I333" s="828"/>
      <c r="J333" s="829"/>
      <c r="K333" s="830"/>
      <c r="L333" s="697"/>
      <c r="M333" s="697"/>
      <c r="N333" s="697"/>
    </row>
    <row r="334" spans="1:14" ht="15.75" x14ac:dyDescent="0.25">
      <c r="A334" s="827" t="s">
        <v>648</v>
      </c>
      <c r="B334" s="831" t="s">
        <v>649</v>
      </c>
      <c r="C334" s="831"/>
      <c r="D334" s="831"/>
      <c r="E334" s="831"/>
      <c r="F334" s="831"/>
      <c r="G334" s="831"/>
      <c r="H334" s="831"/>
      <c r="I334" s="831"/>
      <c r="J334" s="831"/>
      <c r="K334" s="831"/>
      <c r="L334" s="697"/>
      <c r="M334" s="697"/>
      <c r="N334" s="697"/>
    </row>
    <row r="335" spans="1:14" ht="38.25" customHeight="1" x14ac:dyDescent="0.25">
      <c r="A335" s="827"/>
      <c r="B335" s="832" t="s">
        <v>650</v>
      </c>
      <c r="C335" s="832"/>
      <c r="D335" s="832"/>
      <c r="E335" s="832"/>
      <c r="F335" s="832"/>
      <c r="G335" s="832"/>
      <c r="H335" s="832"/>
      <c r="I335" s="832"/>
      <c r="J335" s="832"/>
      <c r="K335" s="832"/>
      <c r="L335" s="697"/>
      <c r="M335" s="697"/>
      <c r="N335" s="697"/>
    </row>
    <row r="336" spans="1:14" ht="15.75" x14ac:dyDescent="0.25">
      <c r="A336" s="827"/>
      <c r="B336" s="827"/>
      <c r="C336" s="827"/>
      <c r="D336" s="827"/>
      <c r="E336" s="827"/>
      <c r="F336" s="827"/>
      <c r="G336" s="827"/>
      <c r="H336" s="827"/>
      <c r="I336" s="828"/>
      <c r="J336" s="829"/>
      <c r="K336" s="830"/>
      <c r="L336" s="697"/>
      <c r="M336" s="697"/>
      <c r="N336" s="697"/>
    </row>
    <row r="337" spans="1:14" x14ac:dyDescent="0.25">
      <c r="A337" s="697"/>
      <c r="B337" s="697"/>
      <c r="C337" s="697"/>
      <c r="D337" s="697"/>
      <c r="E337" s="697"/>
      <c r="F337" s="697"/>
      <c r="G337" s="697"/>
      <c r="H337" s="697"/>
      <c r="I337" s="830"/>
      <c r="J337" s="829"/>
      <c r="K337" s="830"/>
      <c r="L337" s="697"/>
      <c r="M337" s="697"/>
      <c r="N337" s="697"/>
    </row>
    <row r="338" spans="1:14" x14ac:dyDescent="0.25">
      <c r="A338" s="833" t="s">
        <v>18</v>
      </c>
      <c r="B338" s="834">
        <f>'Name of Bidder'!B17</f>
        <v>0</v>
      </c>
      <c r="C338" s="834"/>
      <c r="D338" s="834"/>
      <c r="E338" s="834"/>
      <c r="F338" s="833" t="s">
        <v>19</v>
      </c>
      <c r="G338" s="834">
        <f>'Name of Bidder'!B14</f>
        <v>0</v>
      </c>
      <c r="H338" s="834"/>
      <c r="I338" s="835"/>
      <c r="J338" s="830"/>
      <c r="K338" s="830"/>
      <c r="L338" s="697"/>
      <c r="M338" s="697"/>
      <c r="N338" s="697"/>
    </row>
    <row r="339" spans="1:14" x14ac:dyDescent="0.25">
      <c r="A339" s="833" t="s">
        <v>20</v>
      </c>
      <c r="B339" s="834">
        <f>'Name of Bidder'!B18</f>
        <v>0</v>
      </c>
      <c r="C339" s="834"/>
      <c r="D339" s="834"/>
      <c r="E339" s="834"/>
      <c r="F339" s="833" t="s">
        <v>21</v>
      </c>
      <c r="G339" s="834">
        <f>'Name of Bidder'!B15</f>
        <v>0</v>
      </c>
      <c r="H339" s="834"/>
      <c r="I339" s="835"/>
      <c r="J339" s="830"/>
      <c r="K339" s="830"/>
      <c r="L339" s="697"/>
      <c r="M339" s="697"/>
      <c r="N339" s="697"/>
    </row>
  </sheetData>
  <sheetProtection algorithmName="SHA-512" hashValue="cYLQAhiUR1ERkmIQFBhjTavikQfD364x8E5Mt8j4c6REGeZDbwTqjhoMV7FA+0s+qnfrpHxJTeNl8qW82ryWEA==" saltValue="S7onsq6ZnYlrddylQJbkiQ==" spinCount="100000" sheet="1" objects="1" scenarios="1"/>
  <autoFilter ref="A15:K73"/>
  <mergeCells count="22">
    <mergeCell ref="A331:I331"/>
    <mergeCell ref="A1:H1"/>
    <mergeCell ref="A2:H2"/>
    <mergeCell ref="A4:E6"/>
    <mergeCell ref="A7:E7"/>
    <mergeCell ref="A8:E9"/>
    <mergeCell ref="B335:K335"/>
    <mergeCell ref="I1:K2"/>
    <mergeCell ref="A3:K3"/>
    <mergeCell ref="B255:K255"/>
    <mergeCell ref="A332:I332"/>
    <mergeCell ref="B334:K334"/>
    <mergeCell ref="F4:F6"/>
    <mergeCell ref="F8:F9"/>
    <mergeCell ref="A254:I254"/>
    <mergeCell ref="B14:K14"/>
    <mergeCell ref="A10:K10"/>
    <mergeCell ref="A11:K11"/>
    <mergeCell ref="G4:K9"/>
    <mergeCell ref="A328:I328"/>
    <mergeCell ref="A329:I329"/>
    <mergeCell ref="A330:I330"/>
  </mergeCells>
  <dataValidations count="1">
    <dataValidation type="list" allowBlank="1" showInputMessage="1" showErrorMessage="1" sqref="E294:E306 E16:E19 E21 E23 E26 E28:E31 E33:E34 E36:E37 E42:E47 E50:E51 E53:E57 E59:E62 E67:E73 E76:E81 E85:E89 E91:E93 E95:E96 E99:E101 E105 E107 E110:E111 E113:E114 E116:E117 E120:E121 E123:E124 E133:E134 E136:E137 E129:E130 E140:E141 E143:E144 E146:E147 E150 E152 E154 E157 E159 E161:E164 E167:E168 E170:E174 E176:E179 E183:E185 E187:E198 E200:E203 E205:E209 E233:E253 E260:E261 E263:E264 E268:E269 E271:E272 E313:E316 E275:E280 E282:E287 E289:E292 E309:E311 E318:E327 E211:E231">
      <formula1>"0%,5%,18%,28%"</formula1>
    </dataValidation>
  </dataValidations>
  <pageMargins left="0.42" right="0.7" top="0.75" bottom="0.75" header="0.3" footer="0.3"/>
  <pageSetup scale="47" orientation="landscape" r:id="rId1"/>
  <rowBreaks count="5" manualBreakCount="5">
    <brk id="53" max="16383" man="1"/>
    <brk id="84" max="11" man="1"/>
    <brk id="129" max="16383" man="1"/>
    <brk id="254" max="16383" man="1"/>
    <brk id="294"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42"/>
  <sheetViews>
    <sheetView view="pageBreakPreview" topLeftCell="A233" zoomScale="70" zoomScaleNormal="55" zoomScaleSheetLayoutView="70" workbookViewId="0">
      <selection activeCell="D5" sqref="D5:F12"/>
    </sheetView>
  </sheetViews>
  <sheetFormatPr defaultColWidth="9.140625" defaultRowHeight="14.25" x14ac:dyDescent="0.25"/>
  <cols>
    <col min="1" max="1" width="7.140625" style="1" customWidth="1"/>
    <col min="2" max="2" width="35.140625" style="1" customWidth="1"/>
    <col min="3" max="3" width="14.42578125" style="1" customWidth="1"/>
    <col min="4" max="4" width="10.140625" style="1" customWidth="1"/>
    <col min="5" max="6" width="28.28515625" style="268" customWidth="1"/>
    <col min="7" max="16384" width="9.140625" style="1"/>
  </cols>
  <sheetData>
    <row r="1" spans="1:10" ht="14.25" customHeight="1" x14ac:dyDescent="0.25">
      <c r="A1" s="400" t="s">
        <v>778</v>
      </c>
      <c r="B1" s="401"/>
      <c r="C1" s="401"/>
      <c r="D1" s="401"/>
      <c r="E1" s="392" t="s">
        <v>25</v>
      </c>
      <c r="F1" s="393"/>
    </row>
    <row r="2" spans="1:10" x14ac:dyDescent="0.25">
      <c r="A2" s="398"/>
      <c r="B2" s="399"/>
      <c r="C2" s="399"/>
      <c r="D2" s="399"/>
      <c r="E2" s="399"/>
      <c r="F2" s="399"/>
    </row>
    <row r="3" spans="1:10" ht="60" customHeight="1" x14ac:dyDescent="0.25">
      <c r="A3" s="394" t="s">
        <v>775</v>
      </c>
      <c r="B3" s="387"/>
      <c r="C3" s="387"/>
      <c r="D3" s="387"/>
      <c r="E3" s="387"/>
      <c r="F3" s="395"/>
    </row>
    <row r="4" spans="1:10" x14ac:dyDescent="0.25">
      <c r="A4" s="396" t="s">
        <v>9</v>
      </c>
      <c r="B4" s="397"/>
      <c r="C4" s="397"/>
      <c r="D4" s="397"/>
      <c r="E4" s="397"/>
      <c r="F4" s="397"/>
    </row>
    <row r="5" spans="1:10" x14ac:dyDescent="0.25">
      <c r="A5" s="836" t="s">
        <v>11</v>
      </c>
      <c r="B5" s="837"/>
      <c r="C5" s="838"/>
      <c r="D5" s="937" t="s">
        <v>813</v>
      </c>
      <c r="E5" s="937"/>
      <c r="F5" s="937"/>
      <c r="G5" s="697"/>
      <c r="H5" s="697"/>
      <c r="I5" s="697"/>
      <c r="J5" s="697"/>
    </row>
    <row r="6" spans="1:10" x14ac:dyDescent="0.25">
      <c r="A6" s="836"/>
      <c r="B6" s="837"/>
      <c r="C6" s="838"/>
      <c r="D6" s="937"/>
      <c r="E6" s="937"/>
      <c r="F6" s="937"/>
      <c r="G6" s="697"/>
      <c r="H6" s="697"/>
      <c r="I6" s="697"/>
      <c r="J6" s="697"/>
    </row>
    <row r="7" spans="1:10" x14ac:dyDescent="0.25">
      <c r="A7" s="836"/>
      <c r="B7" s="837"/>
      <c r="C7" s="838"/>
      <c r="D7" s="937"/>
      <c r="E7" s="937"/>
      <c r="F7" s="937"/>
      <c r="G7" s="697"/>
      <c r="H7" s="697"/>
      <c r="I7" s="697"/>
      <c r="J7" s="697"/>
    </row>
    <row r="8" spans="1:10" x14ac:dyDescent="0.25">
      <c r="A8" s="836" t="s">
        <v>1</v>
      </c>
      <c r="B8" s="837"/>
      <c r="C8" s="839">
        <f>'Name of Bidder'!B6</f>
        <v>0</v>
      </c>
      <c r="D8" s="937"/>
      <c r="E8" s="937"/>
      <c r="F8" s="937"/>
      <c r="G8" s="697"/>
      <c r="H8" s="697"/>
      <c r="I8" s="697"/>
      <c r="J8" s="697"/>
    </row>
    <row r="9" spans="1:10" x14ac:dyDescent="0.25">
      <c r="A9" s="836" t="s">
        <v>2</v>
      </c>
      <c r="B9" s="837"/>
      <c r="C9" s="838">
        <f>'Name of Bidder'!B7</f>
        <v>0</v>
      </c>
      <c r="D9" s="937"/>
      <c r="E9" s="937"/>
      <c r="F9" s="937"/>
      <c r="G9" s="697"/>
      <c r="H9" s="697"/>
      <c r="I9" s="697"/>
      <c r="J9" s="697"/>
    </row>
    <row r="10" spans="1:10" x14ac:dyDescent="0.25">
      <c r="A10" s="836"/>
      <c r="B10" s="837"/>
      <c r="C10" s="838"/>
      <c r="D10" s="937"/>
      <c r="E10" s="937"/>
      <c r="F10" s="937"/>
      <c r="G10" s="697"/>
      <c r="H10" s="697"/>
      <c r="I10" s="697"/>
      <c r="J10" s="697"/>
    </row>
    <row r="11" spans="1:10" x14ac:dyDescent="0.25">
      <c r="A11" s="836"/>
      <c r="B11" s="837"/>
      <c r="C11" s="838"/>
      <c r="D11" s="937"/>
      <c r="E11" s="937"/>
      <c r="F11" s="937"/>
      <c r="G11" s="697"/>
      <c r="H11" s="697"/>
      <c r="I11" s="697"/>
      <c r="J11" s="697"/>
    </row>
    <row r="12" spans="1:10" x14ac:dyDescent="0.25">
      <c r="A12" s="836"/>
      <c r="B12" s="837"/>
      <c r="C12" s="838"/>
      <c r="D12" s="937"/>
      <c r="E12" s="937"/>
      <c r="F12" s="937"/>
      <c r="G12" s="697"/>
      <c r="H12" s="697"/>
      <c r="I12" s="697"/>
      <c r="J12" s="697"/>
    </row>
    <row r="13" spans="1:10" x14ac:dyDescent="0.25">
      <c r="A13" s="840" t="s">
        <v>22</v>
      </c>
      <c r="B13" s="841"/>
      <c r="C13" s="841"/>
      <c r="D13" s="841"/>
      <c r="E13" s="841"/>
      <c r="F13" s="841"/>
      <c r="G13" s="697"/>
      <c r="H13" s="697"/>
      <c r="I13" s="697"/>
      <c r="J13" s="697"/>
    </row>
    <row r="14" spans="1:10" ht="14.25" customHeight="1" x14ac:dyDescent="0.25">
      <c r="A14" s="842" t="s">
        <v>4</v>
      </c>
      <c r="B14" s="843"/>
      <c r="C14" s="843"/>
      <c r="D14" s="843"/>
      <c r="E14" s="843"/>
      <c r="F14" s="843"/>
      <c r="G14" s="697"/>
      <c r="H14" s="697"/>
      <c r="I14" s="697"/>
      <c r="J14" s="697"/>
    </row>
    <row r="15" spans="1:10" ht="102" customHeight="1" x14ac:dyDescent="0.25">
      <c r="A15" s="844" t="s">
        <v>26</v>
      </c>
      <c r="B15" s="844" t="s">
        <v>23</v>
      </c>
      <c r="C15" s="844" t="s">
        <v>6</v>
      </c>
      <c r="D15" s="844" t="s">
        <v>12</v>
      </c>
      <c r="E15" s="845" t="s">
        <v>60</v>
      </c>
      <c r="F15" s="845" t="s">
        <v>61</v>
      </c>
      <c r="G15" s="697"/>
      <c r="H15" s="697"/>
      <c r="I15" s="697"/>
      <c r="J15" s="697"/>
    </row>
    <row r="16" spans="1:10" ht="19.5" customHeight="1" x14ac:dyDescent="0.25">
      <c r="A16" s="846">
        <v>1</v>
      </c>
      <c r="B16" s="846">
        <v>4</v>
      </c>
      <c r="C16" s="846">
        <v>6</v>
      </c>
      <c r="D16" s="846">
        <v>7</v>
      </c>
      <c r="E16" s="847">
        <v>9</v>
      </c>
      <c r="F16" s="848" t="s">
        <v>24</v>
      </c>
      <c r="G16" s="697"/>
      <c r="H16" s="697"/>
      <c r="I16" s="697"/>
      <c r="J16" s="697"/>
    </row>
    <row r="17" spans="1:10" x14ac:dyDescent="0.25">
      <c r="A17" s="849" t="s">
        <v>8</v>
      </c>
      <c r="B17" s="850" t="s">
        <v>15</v>
      </c>
      <c r="C17" s="850"/>
      <c r="D17" s="850"/>
      <c r="E17" s="850"/>
      <c r="F17" s="850"/>
      <c r="G17" s="697"/>
      <c r="H17" s="697"/>
      <c r="I17" s="697"/>
      <c r="J17" s="697"/>
    </row>
    <row r="18" spans="1:10" ht="15.75" x14ac:dyDescent="0.25">
      <c r="A18" s="83" t="s">
        <v>196</v>
      </c>
      <c r="B18" s="84" t="s">
        <v>229</v>
      </c>
      <c r="C18" s="81"/>
      <c r="D18" s="81"/>
      <c r="E18" s="851"/>
      <c r="F18" s="754"/>
      <c r="G18" s="697"/>
      <c r="H18" s="697"/>
      <c r="I18" s="697"/>
      <c r="J18" s="697"/>
    </row>
    <row r="19" spans="1:10" ht="45" x14ac:dyDescent="0.25">
      <c r="A19" s="85">
        <v>1.1000000000000001</v>
      </c>
      <c r="B19" s="86" t="s">
        <v>230</v>
      </c>
      <c r="C19" s="87" t="s">
        <v>313</v>
      </c>
      <c r="D19" s="249">
        <v>2</v>
      </c>
      <c r="E19" s="266"/>
      <c r="F19" s="754">
        <f>(D19*E19)</f>
        <v>0</v>
      </c>
      <c r="G19" s="697"/>
      <c r="H19" s="697"/>
      <c r="I19" s="697"/>
      <c r="J19" s="697"/>
    </row>
    <row r="20" spans="1:10" ht="63" x14ac:dyDescent="0.25">
      <c r="A20" s="85">
        <v>1.2</v>
      </c>
      <c r="B20" s="88" t="s">
        <v>493</v>
      </c>
      <c r="C20" s="87" t="s">
        <v>314</v>
      </c>
      <c r="D20" s="249">
        <v>2</v>
      </c>
      <c r="E20" s="266"/>
      <c r="F20" s="754">
        <f t="shared" ref="F20:F76" si="0">(D20*E20)</f>
        <v>0</v>
      </c>
      <c r="G20" s="697"/>
      <c r="H20" s="697"/>
      <c r="I20" s="697"/>
      <c r="J20" s="697"/>
    </row>
    <row r="21" spans="1:10" ht="45" x14ac:dyDescent="0.25">
      <c r="A21" s="85">
        <v>1.3</v>
      </c>
      <c r="B21" s="86" t="s">
        <v>494</v>
      </c>
      <c r="C21" s="87" t="s">
        <v>313</v>
      </c>
      <c r="D21" s="249">
        <v>2</v>
      </c>
      <c r="E21" s="266"/>
      <c r="F21" s="754">
        <f t="shared" si="0"/>
        <v>0</v>
      </c>
      <c r="G21" s="697"/>
      <c r="H21" s="697"/>
      <c r="I21" s="697"/>
      <c r="J21" s="697"/>
    </row>
    <row r="22" spans="1:10" ht="30" x14ac:dyDescent="0.25">
      <c r="A22" s="85">
        <v>1.4</v>
      </c>
      <c r="B22" s="86" t="s">
        <v>495</v>
      </c>
      <c r="C22" s="87" t="s">
        <v>313</v>
      </c>
      <c r="D22" s="249">
        <v>2</v>
      </c>
      <c r="E22" s="266"/>
      <c r="F22" s="754">
        <f t="shared" si="0"/>
        <v>0</v>
      </c>
      <c r="G22" s="697"/>
      <c r="H22" s="697"/>
      <c r="I22" s="697"/>
      <c r="J22" s="697"/>
    </row>
    <row r="23" spans="1:10" ht="15.75" x14ac:dyDescent="0.25">
      <c r="A23" s="83" t="s">
        <v>197</v>
      </c>
      <c r="B23" s="84" t="s">
        <v>231</v>
      </c>
      <c r="C23" s="81"/>
      <c r="D23" s="250"/>
      <c r="E23" s="852"/>
      <c r="F23" s="754"/>
      <c r="G23" s="697"/>
      <c r="H23" s="697"/>
      <c r="I23" s="697"/>
      <c r="J23" s="697"/>
    </row>
    <row r="24" spans="1:10" ht="30" x14ac:dyDescent="0.25">
      <c r="A24" s="85">
        <v>1.1000000000000001</v>
      </c>
      <c r="B24" s="86" t="s">
        <v>652</v>
      </c>
      <c r="C24" s="87" t="s">
        <v>313</v>
      </c>
      <c r="D24" s="249">
        <v>2</v>
      </c>
      <c r="E24" s="266"/>
      <c r="F24" s="754">
        <f t="shared" si="0"/>
        <v>0</v>
      </c>
      <c r="G24" s="697"/>
      <c r="H24" s="697"/>
      <c r="I24" s="697"/>
      <c r="J24" s="697"/>
    </row>
    <row r="25" spans="1:10" ht="15.75" x14ac:dyDescent="0.25">
      <c r="A25" s="83" t="s">
        <v>198</v>
      </c>
      <c r="B25" s="84" t="s">
        <v>496</v>
      </c>
      <c r="C25" s="87"/>
      <c r="D25" s="249"/>
      <c r="E25" s="852"/>
      <c r="F25" s="754"/>
      <c r="G25" s="697"/>
      <c r="H25" s="697"/>
      <c r="I25" s="697"/>
      <c r="J25" s="697"/>
    </row>
    <row r="26" spans="1:10" ht="30" x14ac:dyDescent="0.25">
      <c r="A26" s="85">
        <v>1.1000000000000001</v>
      </c>
      <c r="B26" s="86" t="s">
        <v>653</v>
      </c>
      <c r="C26" s="87" t="s">
        <v>313</v>
      </c>
      <c r="D26" s="249">
        <v>1</v>
      </c>
      <c r="E26" s="266"/>
      <c r="F26" s="754">
        <f t="shared" si="0"/>
        <v>0</v>
      </c>
      <c r="G26" s="697"/>
      <c r="H26" s="697"/>
      <c r="I26" s="697"/>
      <c r="J26" s="697"/>
    </row>
    <row r="27" spans="1:10" ht="15.75" x14ac:dyDescent="0.25">
      <c r="A27" s="83" t="s">
        <v>199</v>
      </c>
      <c r="B27" s="84" t="s">
        <v>232</v>
      </c>
      <c r="C27" s="87"/>
      <c r="D27" s="249"/>
      <c r="E27" s="852"/>
      <c r="F27" s="754"/>
      <c r="G27" s="697"/>
      <c r="H27" s="697"/>
      <c r="I27" s="697"/>
      <c r="J27" s="697"/>
    </row>
    <row r="28" spans="1:10" ht="15.75" x14ac:dyDescent="0.25">
      <c r="A28" s="83">
        <v>1</v>
      </c>
      <c r="B28" s="84" t="s">
        <v>233</v>
      </c>
      <c r="C28" s="87"/>
      <c r="D28" s="249"/>
      <c r="E28" s="691"/>
      <c r="F28" s="754"/>
      <c r="G28" s="697"/>
      <c r="H28" s="697"/>
      <c r="I28" s="697"/>
      <c r="J28" s="697"/>
    </row>
    <row r="29" spans="1:10" ht="45" x14ac:dyDescent="0.25">
      <c r="A29" s="85" t="s">
        <v>200</v>
      </c>
      <c r="B29" s="86" t="s">
        <v>497</v>
      </c>
      <c r="C29" s="87" t="s">
        <v>315</v>
      </c>
      <c r="D29" s="249">
        <v>6</v>
      </c>
      <c r="E29" s="266"/>
      <c r="F29" s="754">
        <f t="shared" si="0"/>
        <v>0</v>
      </c>
      <c r="G29" s="697"/>
      <c r="H29" s="697"/>
      <c r="I29" s="697"/>
      <c r="J29" s="697"/>
    </row>
    <row r="30" spans="1:10" ht="15.75" x14ac:dyDescent="0.25">
      <c r="A30" s="83">
        <v>2</v>
      </c>
      <c r="B30" s="84" t="s">
        <v>234</v>
      </c>
      <c r="C30" s="87"/>
      <c r="D30" s="249"/>
      <c r="E30" s="691"/>
      <c r="F30" s="754"/>
      <c r="G30" s="697"/>
      <c r="H30" s="697"/>
      <c r="I30" s="697"/>
      <c r="J30" s="697"/>
    </row>
    <row r="31" spans="1:10" ht="30" x14ac:dyDescent="0.25">
      <c r="A31" s="85" t="s">
        <v>200</v>
      </c>
      <c r="B31" s="86" t="s">
        <v>235</v>
      </c>
      <c r="C31" s="87" t="s">
        <v>315</v>
      </c>
      <c r="D31" s="249">
        <v>5</v>
      </c>
      <c r="E31" s="266"/>
      <c r="F31" s="754">
        <f t="shared" si="0"/>
        <v>0</v>
      </c>
      <c r="G31" s="697"/>
      <c r="H31" s="697"/>
      <c r="I31" s="697"/>
      <c r="J31" s="697"/>
    </row>
    <row r="32" spans="1:10" ht="45" x14ac:dyDescent="0.25">
      <c r="A32" s="85" t="s">
        <v>201</v>
      </c>
      <c r="B32" s="86" t="s">
        <v>498</v>
      </c>
      <c r="C32" s="87" t="s">
        <v>315</v>
      </c>
      <c r="D32" s="249">
        <v>9</v>
      </c>
      <c r="E32" s="266"/>
      <c r="F32" s="754">
        <f t="shared" si="0"/>
        <v>0</v>
      </c>
      <c r="G32" s="697"/>
      <c r="H32" s="697"/>
      <c r="I32" s="697"/>
      <c r="J32" s="697"/>
    </row>
    <row r="33" spans="1:10" ht="40.5" customHeight="1" x14ac:dyDescent="0.25">
      <c r="A33" s="85" t="s">
        <v>202</v>
      </c>
      <c r="B33" s="86" t="s">
        <v>236</v>
      </c>
      <c r="C33" s="87" t="s">
        <v>315</v>
      </c>
      <c r="D33" s="249">
        <v>5</v>
      </c>
      <c r="E33" s="266"/>
      <c r="F33" s="754">
        <f t="shared" si="0"/>
        <v>0</v>
      </c>
      <c r="G33" s="697"/>
      <c r="H33" s="697"/>
      <c r="I33" s="697"/>
      <c r="J33" s="697"/>
    </row>
    <row r="34" spans="1:10" ht="30" x14ac:dyDescent="0.25">
      <c r="A34" s="85" t="s">
        <v>204</v>
      </c>
      <c r="B34" s="86" t="s">
        <v>237</v>
      </c>
      <c r="C34" s="87" t="s">
        <v>315</v>
      </c>
      <c r="D34" s="249">
        <v>2</v>
      </c>
      <c r="E34" s="266"/>
      <c r="F34" s="754">
        <f t="shared" si="0"/>
        <v>0</v>
      </c>
      <c r="G34" s="697"/>
      <c r="H34" s="697"/>
      <c r="I34" s="697"/>
      <c r="J34" s="697"/>
    </row>
    <row r="35" spans="1:10" ht="15.75" x14ac:dyDescent="0.25">
      <c r="A35" s="83">
        <v>3</v>
      </c>
      <c r="B35" s="84" t="s">
        <v>238</v>
      </c>
      <c r="C35" s="87"/>
      <c r="D35" s="249"/>
      <c r="E35" s="691"/>
      <c r="F35" s="754"/>
      <c r="G35" s="697"/>
      <c r="H35" s="697"/>
      <c r="I35" s="697"/>
      <c r="J35" s="697"/>
    </row>
    <row r="36" spans="1:10" ht="30" x14ac:dyDescent="0.25">
      <c r="A36" s="85" t="s">
        <v>200</v>
      </c>
      <c r="B36" s="86" t="s">
        <v>499</v>
      </c>
      <c r="C36" s="87" t="s">
        <v>315</v>
      </c>
      <c r="D36" s="249">
        <v>15</v>
      </c>
      <c r="E36" s="266"/>
      <c r="F36" s="754">
        <f t="shared" si="0"/>
        <v>0</v>
      </c>
      <c r="G36" s="697"/>
      <c r="H36" s="697"/>
      <c r="I36" s="697"/>
      <c r="J36" s="697"/>
    </row>
    <row r="37" spans="1:10" ht="30" x14ac:dyDescent="0.25">
      <c r="A37" s="85" t="s">
        <v>201</v>
      </c>
      <c r="B37" s="86" t="s">
        <v>500</v>
      </c>
      <c r="C37" s="87" t="s">
        <v>315</v>
      </c>
      <c r="D37" s="249">
        <v>3</v>
      </c>
      <c r="E37" s="266"/>
      <c r="F37" s="754">
        <f t="shared" si="0"/>
        <v>0</v>
      </c>
      <c r="G37" s="697"/>
      <c r="H37" s="697"/>
      <c r="I37" s="697"/>
      <c r="J37" s="697"/>
    </row>
    <row r="38" spans="1:10" ht="31.5" x14ac:dyDescent="0.25">
      <c r="A38" s="83">
        <v>4</v>
      </c>
      <c r="B38" s="84" t="s">
        <v>501</v>
      </c>
      <c r="C38" s="87"/>
      <c r="D38" s="249"/>
      <c r="E38" s="691"/>
      <c r="F38" s="754"/>
      <c r="G38" s="697"/>
      <c r="H38" s="697"/>
      <c r="I38" s="697"/>
      <c r="J38" s="697"/>
    </row>
    <row r="39" spans="1:10" ht="15.75" x14ac:dyDescent="0.25">
      <c r="A39" s="83" t="s">
        <v>200</v>
      </c>
      <c r="B39" s="84" t="s">
        <v>502</v>
      </c>
      <c r="C39" s="87" t="s">
        <v>315</v>
      </c>
      <c r="D39" s="249">
        <v>12</v>
      </c>
      <c r="E39" s="266"/>
      <c r="F39" s="754">
        <f t="shared" si="0"/>
        <v>0</v>
      </c>
      <c r="G39" s="697"/>
      <c r="H39" s="697"/>
      <c r="I39" s="697"/>
      <c r="J39" s="697"/>
    </row>
    <row r="40" spans="1:10" ht="47.25" x14ac:dyDescent="0.25">
      <c r="A40" s="83">
        <v>5</v>
      </c>
      <c r="B40" s="84" t="s">
        <v>503</v>
      </c>
      <c r="C40" s="87" t="s">
        <v>315</v>
      </c>
      <c r="D40" s="249">
        <v>12</v>
      </c>
      <c r="E40" s="266"/>
      <c r="F40" s="754">
        <f t="shared" si="0"/>
        <v>0</v>
      </c>
      <c r="G40" s="697"/>
      <c r="H40" s="697"/>
      <c r="I40" s="697"/>
      <c r="J40" s="697"/>
    </row>
    <row r="41" spans="1:10" ht="15.75" x14ac:dyDescent="0.25">
      <c r="A41" s="83" t="s">
        <v>203</v>
      </c>
      <c r="B41" s="84"/>
      <c r="C41" s="87"/>
      <c r="D41" s="249"/>
      <c r="E41" s="691"/>
      <c r="F41" s="754"/>
      <c r="G41" s="697"/>
      <c r="H41" s="697"/>
      <c r="I41" s="697"/>
      <c r="J41" s="697"/>
    </row>
    <row r="42" spans="1:10" ht="31.5" x14ac:dyDescent="0.25">
      <c r="A42" s="83">
        <v>1.1000000000000001</v>
      </c>
      <c r="B42" s="84" t="s">
        <v>239</v>
      </c>
      <c r="C42" s="87"/>
      <c r="D42" s="249"/>
      <c r="E42" s="691"/>
      <c r="F42" s="754"/>
      <c r="G42" s="697"/>
      <c r="H42" s="697"/>
      <c r="I42" s="697"/>
      <c r="J42" s="697"/>
    </row>
    <row r="43" spans="1:10" ht="180" x14ac:dyDescent="0.25">
      <c r="A43" s="85"/>
      <c r="B43" s="86" t="s">
        <v>240</v>
      </c>
      <c r="C43" s="87"/>
      <c r="D43" s="249"/>
      <c r="E43" s="691"/>
      <c r="F43" s="754"/>
      <c r="G43" s="697"/>
      <c r="H43" s="697"/>
      <c r="I43" s="697"/>
      <c r="J43" s="697"/>
    </row>
    <row r="44" spans="1:10" ht="31.5" x14ac:dyDescent="0.2">
      <c r="A44" s="82"/>
      <c r="B44" s="84" t="s">
        <v>241</v>
      </c>
      <c r="C44" s="81"/>
      <c r="D44" s="250"/>
      <c r="E44" s="691"/>
      <c r="F44" s="754"/>
      <c r="G44" s="697"/>
      <c r="H44" s="697"/>
      <c r="I44" s="697"/>
      <c r="J44" s="697"/>
    </row>
    <row r="45" spans="1:10" ht="15" x14ac:dyDescent="0.25">
      <c r="A45" s="85" t="s">
        <v>200</v>
      </c>
      <c r="B45" s="86" t="s">
        <v>242</v>
      </c>
      <c r="C45" s="87" t="s">
        <v>316</v>
      </c>
      <c r="D45" s="249">
        <v>2</v>
      </c>
      <c r="E45" s="266"/>
      <c r="F45" s="754">
        <f t="shared" si="0"/>
        <v>0</v>
      </c>
      <c r="G45" s="697"/>
      <c r="H45" s="697"/>
      <c r="I45" s="697"/>
      <c r="J45" s="697"/>
    </row>
    <row r="46" spans="1:10" ht="15" x14ac:dyDescent="0.25">
      <c r="A46" s="85" t="s">
        <v>201</v>
      </c>
      <c r="B46" s="86" t="s">
        <v>243</v>
      </c>
      <c r="C46" s="87" t="s">
        <v>316</v>
      </c>
      <c r="D46" s="249">
        <v>2</v>
      </c>
      <c r="E46" s="266"/>
      <c r="F46" s="754">
        <f t="shared" si="0"/>
        <v>0</v>
      </c>
      <c r="G46" s="697"/>
      <c r="H46" s="697"/>
      <c r="I46" s="697"/>
      <c r="J46" s="697"/>
    </row>
    <row r="47" spans="1:10" ht="15" x14ac:dyDescent="0.25">
      <c r="A47" s="85" t="s">
        <v>202</v>
      </c>
      <c r="B47" s="86" t="s">
        <v>244</v>
      </c>
      <c r="C47" s="87" t="s">
        <v>316</v>
      </c>
      <c r="D47" s="249">
        <v>1</v>
      </c>
      <c r="E47" s="266"/>
      <c r="F47" s="754">
        <f t="shared" si="0"/>
        <v>0</v>
      </c>
      <c r="G47" s="697"/>
      <c r="H47" s="697"/>
      <c r="I47" s="697"/>
      <c r="J47" s="697"/>
    </row>
    <row r="48" spans="1:10" ht="15" x14ac:dyDescent="0.25">
      <c r="A48" s="85" t="s">
        <v>204</v>
      </c>
      <c r="B48" s="86" t="s">
        <v>245</v>
      </c>
      <c r="C48" s="87" t="s">
        <v>316</v>
      </c>
      <c r="D48" s="249">
        <v>1</v>
      </c>
      <c r="E48" s="266"/>
      <c r="F48" s="754">
        <f t="shared" si="0"/>
        <v>0</v>
      </c>
      <c r="G48" s="697"/>
      <c r="H48" s="697"/>
      <c r="I48" s="697"/>
      <c r="J48" s="697"/>
    </row>
    <row r="49" spans="1:10" ht="15" x14ac:dyDescent="0.25">
      <c r="A49" s="85" t="s">
        <v>204</v>
      </c>
      <c r="B49" s="86" t="s">
        <v>504</v>
      </c>
      <c r="C49" s="87" t="s">
        <v>316</v>
      </c>
      <c r="D49" s="249">
        <v>2</v>
      </c>
      <c r="E49" s="266"/>
      <c r="F49" s="754">
        <f t="shared" si="0"/>
        <v>0</v>
      </c>
      <c r="G49" s="697"/>
      <c r="H49" s="697"/>
      <c r="I49" s="697"/>
      <c r="J49" s="697"/>
    </row>
    <row r="50" spans="1:10" ht="30" x14ac:dyDescent="0.25">
      <c r="A50" s="83">
        <v>1.2</v>
      </c>
      <c r="B50" s="86" t="s">
        <v>654</v>
      </c>
      <c r="C50" s="87" t="s">
        <v>315</v>
      </c>
      <c r="D50" s="249">
        <v>85</v>
      </c>
      <c r="E50" s="266"/>
      <c r="F50" s="754">
        <f t="shared" si="0"/>
        <v>0</v>
      </c>
      <c r="G50" s="697"/>
      <c r="H50" s="697"/>
      <c r="I50" s="697"/>
      <c r="J50" s="697"/>
    </row>
    <row r="51" spans="1:10" ht="15.75" x14ac:dyDescent="0.25">
      <c r="A51" s="83" t="s">
        <v>205</v>
      </c>
      <c r="B51" s="84" t="s">
        <v>246</v>
      </c>
      <c r="C51" s="87"/>
      <c r="D51" s="249"/>
      <c r="E51" s="691"/>
      <c r="F51" s="754"/>
      <c r="G51" s="697"/>
      <c r="H51" s="697"/>
      <c r="I51" s="697"/>
      <c r="J51" s="697"/>
    </row>
    <row r="52" spans="1:10" ht="15.75" x14ac:dyDescent="0.25">
      <c r="A52" s="83">
        <v>1</v>
      </c>
      <c r="B52" s="84" t="s">
        <v>233</v>
      </c>
      <c r="C52" s="87"/>
      <c r="D52" s="249"/>
      <c r="E52" s="691"/>
      <c r="F52" s="754"/>
      <c r="G52" s="697"/>
      <c r="H52" s="697"/>
      <c r="I52" s="697"/>
      <c r="J52" s="697"/>
    </row>
    <row r="53" spans="1:10" ht="45" x14ac:dyDescent="0.25">
      <c r="A53" s="85" t="s">
        <v>200</v>
      </c>
      <c r="B53" s="86" t="s">
        <v>505</v>
      </c>
      <c r="C53" s="87" t="s">
        <v>315</v>
      </c>
      <c r="D53" s="249">
        <v>7</v>
      </c>
      <c r="E53" s="266"/>
      <c r="F53" s="754">
        <f t="shared" si="0"/>
        <v>0</v>
      </c>
      <c r="G53" s="697"/>
      <c r="H53" s="697"/>
      <c r="I53" s="697"/>
      <c r="J53" s="697"/>
    </row>
    <row r="54" spans="1:10" ht="45" x14ac:dyDescent="0.25">
      <c r="A54" s="85" t="s">
        <v>200</v>
      </c>
      <c r="B54" s="86" t="s">
        <v>506</v>
      </c>
      <c r="C54" s="87" t="s">
        <v>315</v>
      </c>
      <c r="D54" s="249">
        <v>1</v>
      </c>
      <c r="E54" s="266"/>
      <c r="F54" s="754">
        <f t="shared" si="0"/>
        <v>0</v>
      </c>
      <c r="G54" s="697"/>
      <c r="H54" s="697"/>
      <c r="I54" s="697"/>
      <c r="J54" s="697"/>
    </row>
    <row r="55" spans="1:10" ht="15.75" x14ac:dyDescent="0.25">
      <c r="A55" s="83">
        <v>2</v>
      </c>
      <c r="B55" s="84" t="s">
        <v>234</v>
      </c>
      <c r="C55" s="87"/>
      <c r="D55" s="249"/>
      <c r="E55" s="691"/>
      <c r="F55" s="754"/>
      <c r="G55" s="697"/>
      <c r="H55" s="697"/>
      <c r="I55" s="697"/>
      <c r="J55" s="697"/>
    </row>
    <row r="56" spans="1:10" ht="30" x14ac:dyDescent="0.25">
      <c r="A56" s="85" t="s">
        <v>200</v>
      </c>
      <c r="B56" s="86" t="s">
        <v>507</v>
      </c>
      <c r="C56" s="87" t="s">
        <v>315</v>
      </c>
      <c r="D56" s="249">
        <v>7</v>
      </c>
      <c r="E56" s="266"/>
      <c r="F56" s="754">
        <f t="shared" si="0"/>
        <v>0</v>
      </c>
      <c r="G56" s="697"/>
      <c r="H56" s="697"/>
      <c r="I56" s="697"/>
      <c r="J56" s="697"/>
    </row>
    <row r="57" spans="1:10" ht="30" x14ac:dyDescent="0.25">
      <c r="A57" s="85" t="s">
        <v>201</v>
      </c>
      <c r="B57" s="86" t="s">
        <v>508</v>
      </c>
      <c r="C57" s="87" t="s">
        <v>315</v>
      </c>
      <c r="D57" s="249">
        <v>14</v>
      </c>
      <c r="E57" s="266"/>
      <c r="F57" s="754">
        <f t="shared" si="0"/>
        <v>0</v>
      </c>
      <c r="G57" s="697"/>
      <c r="H57" s="697"/>
      <c r="I57" s="697"/>
      <c r="J57" s="697"/>
    </row>
    <row r="58" spans="1:10" ht="30" x14ac:dyDescent="0.25">
      <c r="A58" s="85" t="s">
        <v>202</v>
      </c>
      <c r="B58" s="86" t="s">
        <v>509</v>
      </c>
      <c r="C58" s="87" t="s">
        <v>315</v>
      </c>
      <c r="D58" s="249">
        <v>7</v>
      </c>
      <c r="E58" s="266"/>
      <c r="F58" s="754">
        <f t="shared" si="0"/>
        <v>0</v>
      </c>
      <c r="G58" s="697"/>
      <c r="H58" s="697"/>
      <c r="I58" s="697"/>
      <c r="J58" s="697"/>
    </row>
    <row r="59" spans="1:10" ht="161.25" customHeight="1" x14ac:dyDescent="0.25">
      <c r="A59" s="85" t="s">
        <v>204</v>
      </c>
      <c r="B59" s="86" t="s">
        <v>510</v>
      </c>
      <c r="C59" s="87" t="s">
        <v>315</v>
      </c>
      <c r="D59" s="249">
        <v>2</v>
      </c>
      <c r="E59" s="266"/>
      <c r="F59" s="754">
        <f t="shared" si="0"/>
        <v>0</v>
      </c>
      <c r="G59" s="697"/>
      <c r="H59" s="697"/>
      <c r="I59" s="697"/>
      <c r="J59" s="697"/>
    </row>
    <row r="60" spans="1:10" ht="15.75" x14ac:dyDescent="0.25">
      <c r="A60" s="83">
        <v>2.1</v>
      </c>
      <c r="B60" s="86" t="s">
        <v>511</v>
      </c>
      <c r="C60" s="87" t="s">
        <v>315</v>
      </c>
      <c r="D60" s="249">
        <v>6</v>
      </c>
      <c r="E60" s="266"/>
      <c r="F60" s="754">
        <f t="shared" si="0"/>
        <v>0</v>
      </c>
      <c r="G60" s="697"/>
      <c r="H60" s="697"/>
      <c r="I60" s="697"/>
      <c r="J60" s="697"/>
    </row>
    <row r="61" spans="1:10" ht="15.75" x14ac:dyDescent="0.25">
      <c r="A61" s="83">
        <v>3</v>
      </c>
      <c r="B61" s="84" t="s">
        <v>247</v>
      </c>
      <c r="C61" s="87"/>
      <c r="D61" s="249"/>
      <c r="E61" s="691"/>
      <c r="F61" s="754"/>
      <c r="G61" s="697"/>
      <c r="H61" s="697"/>
      <c r="I61" s="697"/>
      <c r="J61" s="697"/>
    </row>
    <row r="62" spans="1:10" ht="30" x14ac:dyDescent="0.25">
      <c r="A62" s="85" t="s">
        <v>200</v>
      </c>
      <c r="B62" s="86" t="s">
        <v>512</v>
      </c>
      <c r="C62" s="87" t="s">
        <v>315</v>
      </c>
      <c r="D62" s="249">
        <v>21</v>
      </c>
      <c r="E62" s="266"/>
      <c r="F62" s="754">
        <f t="shared" si="0"/>
        <v>0</v>
      </c>
      <c r="G62" s="697"/>
      <c r="H62" s="697"/>
      <c r="I62" s="697"/>
      <c r="J62" s="697"/>
    </row>
    <row r="63" spans="1:10" ht="60" x14ac:dyDescent="0.25">
      <c r="A63" s="85" t="s">
        <v>201</v>
      </c>
      <c r="B63" s="86" t="s">
        <v>513</v>
      </c>
      <c r="C63" s="87" t="s">
        <v>315</v>
      </c>
      <c r="D63" s="249">
        <v>3</v>
      </c>
      <c r="E63" s="266"/>
      <c r="F63" s="754">
        <f t="shared" si="0"/>
        <v>0</v>
      </c>
      <c r="G63" s="697"/>
      <c r="H63" s="697"/>
      <c r="I63" s="697"/>
      <c r="J63" s="697"/>
    </row>
    <row r="64" spans="1:10" ht="31.5" x14ac:dyDescent="0.25">
      <c r="A64" s="83">
        <v>4</v>
      </c>
      <c r="B64" s="84" t="s">
        <v>248</v>
      </c>
      <c r="C64" s="87" t="s">
        <v>315</v>
      </c>
      <c r="D64" s="249">
        <v>6</v>
      </c>
      <c r="E64" s="266"/>
      <c r="F64" s="754">
        <f t="shared" si="0"/>
        <v>0</v>
      </c>
      <c r="G64" s="697"/>
      <c r="H64" s="697"/>
      <c r="I64" s="697"/>
      <c r="J64" s="697"/>
    </row>
    <row r="65" spans="1:10" ht="31.5" x14ac:dyDescent="0.25">
      <c r="A65" s="83">
        <v>5</v>
      </c>
      <c r="B65" s="84" t="s">
        <v>312</v>
      </c>
      <c r="C65" s="87" t="s">
        <v>315</v>
      </c>
      <c r="D65" s="249">
        <v>21</v>
      </c>
      <c r="E65" s="266"/>
      <c r="F65" s="754">
        <f t="shared" si="0"/>
        <v>0</v>
      </c>
      <c r="G65" s="697"/>
      <c r="H65" s="697"/>
      <c r="I65" s="697"/>
      <c r="J65" s="697"/>
    </row>
    <row r="66" spans="1:10" ht="15.75" x14ac:dyDescent="0.25">
      <c r="A66" s="83" t="s">
        <v>206</v>
      </c>
      <c r="B66" s="84"/>
      <c r="C66" s="87"/>
      <c r="D66" s="249"/>
      <c r="E66" s="691"/>
      <c r="F66" s="754"/>
      <c r="G66" s="697"/>
      <c r="H66" s="697"/>
      <c r="I66" s="697"/>
      <c r="J66" s="697"/>
    </row>
    <row r="67" spans="1:10" ht="31.5" x14ac:dyDescent="0.25">
      <c r="A67" s="83">
        <v>1.1000000000000001</v>
      </c>
      <c r="B67" s="84" t="s">
        <v>239</v>
      </c>
      <c r="C67" s="87"/>
      <c r="D67" s="249"/>
      <c r="E67" s="691"/>
      <c r="F67" s="754"/>
      <c r="G67" s="697"/>
      <c r="H67" s="697"/>
      <c r="I67" s="697"/>
      <c r="J67" s="697"/>
    </row>
    <row r="68" spans="1:10" ht="180" x14ac:dyDescent="0.25">
      <c r="A68" s="83"/>
      <c r="B68" s="86" t="s">
        <v>240</v>
      </c>
      <c r="C68" s="87"/>
      <c r="D68" s="249"/>
      <c r="E68" s="852"/>
      <c r="F68" s="754"/>
      <c r="G68" s="697"/>
      <c r="H68" s="697"/>
      <c r="I68" s="697"/>
      <c r="J68" s="697"/>
    </row>
    <row r="69" spans="1:10" ht="30" x14ac:dyDescent="0.25">
      <c r="A69" s="83" t="s">
        <v>207</v>
      </c>
      <c r="B69" s="89" t="s">
        <v>514</v>
      </c>
      <c r="C69" s="81"/>
      <c r="D69" s="250"/>
      <c r="E69" s="691"/>
      <c r="F69" s="754"/>
      <c r="G69" s="697"/>
      <c r="H69" s="697"/>
      <c r="I69" s="697"/>
      <c r="J69" s="697"/>
    </row>
    <row r="70" spans="1:10" ht="15" x14ac:dyDescent="0.25">
      <c r="A70" s="85" t="s">
        <v>200</v>
      </c>
      <c r="B70" s="86" t="s">
        <v>242</v>
      </c>
      <c r="C70" s="87" t="s">
        <v>316</v>
      </c>
      <c r="D70" s="249">
        <v>4</v>
      </c>
      <c r="E70" s="266"/>
      <c r="F70" s="754">
        <f t="shared" si="0"/>
        <v>0</v>
      </c>
      <c r="G70" s="697"/>
      <c r="H70" s="697"/>
      <c r="I70" s="697"/>
      <c r="J70" s="697"/>
    </row>
    <row r="71" spans="1:10" ht="15" x14ac:dyDescent="0.25">
      <c r="A71" s="85" t="s">
        <v>201</v>
      </c>
      <c r="B71" s="86" t="s">
        <v>243</v>
      </c>
      <c r="C71" s="87" t="s">
        <v>316</v>
      </c>
      <c r="D71" s="249">
        <v>2</v>
      </c>
      <c r="E71" s="266"/>
      <c r="F71" s="754">
        <f t="shared" si="0"/>
        <v>0</v>
      </c>
      <c r="G71" s="697"/>
      <c r="H71" s="697"/>
      <c r="I71" s="697"/>
      <c r="J71" s="697"/>
    </row>
    <row r="72" spans="1:10" ht="15" x14ac:dyDescent="0.25">
      <c r="A72" s="85" t="s">
        <v>202</v>
      </c>
      <c r="B72" s="86" t="s">
        <v>515</v>
      </c>
      <c r="C72" s="87" t="s">
        <v>316</v>
      </c>
      <c r="D72" s="249">
        <v>1</v>
      </c>
      <c r="E72" s="266"/>
      <c r="F72" s="754">
        <f t="shared" si="0"/>
        <v>0</v>
      </c>
      <c r="G72" s="697"/>
      <c r="H72" s="697"/>
      <c r="I72" s="697"/>
      <c r="J72" s="697"/>
    </row>
    <row r="73" spans="1:10" ht="15" x14ac:dyDescent="0.25">
      <c r="A73" s="85" t="s">
        <v>204</v>
      </c>
      <c r="B73" s="86" t="s">
        <v>249</v>
      </c>
      <c r="C73" s="87" t="s">
        <v>316</v>
      </c>
      <c r="D73" s="249">
        <v>1</v>
      </c>
      <c r="E73" s="266"/>
      <c r="F73" s="754">
        <f t="shared" si="0"/>
        <v>0</v>
      </c>
      <c r="G73" s="697"/>
      <c r="H73" s="697"/>
      <c r="I73" s="697"/>
      <c r="J73" s="697"/>
    </row>
    <row r="74" spans="1:10" ht="30" x14ac:dyDescent="0.25">
      <c r="A74" s="85" t="s">
        <v>208</v>
      </c>
      <c r="B74" s="86" t="s">
        <v>668</v>
      </c>
      <c r="C74" s="87" t="s">
        <v>316</v>
      </c>
      <c r="D74" s="249">
        <v>3</v>
      </c>
      <c r="E74" s="266"/>
      <c r="F74" s="754">
        <f t="shared" si="0"/>
        <v>0</v>
      </c>
      <c r="G74" s="697"/>
      <c r="H74" s="697"/>
      <c r="I74" s="697"/>
      <c r="J74" s="697"/>
    </row>
    <row r="75" spans="1:10" ht="30" x14ac:dyDescent="0.25">
      <c r="A75" s="85">
        <v>1.2</v>
      </c>
      <c r="B75" s="86" t="s">
        <v>250</v>
      </c>
      <c r="C75" s="87" t="s">
        <v>315</v>
      </c>
      <c r="D75" s="249">
        <v>30</v>
      </c>
      <c r="E75" s="266"/>
      <c r="F75" s="754">
        <f t="shared" si="0"/>
        <v>0</v>
      </c>
      <c r="G75" s="697"/>
      <c r="H75" s="697"/>
      <c r="I75" s="697"/>
      <c r="J75" s="697"/>
    </row>
    <row r="76" spans="1:10" ht="90" x14ac:dyDescent="0.25">
      <c r="A76" s="83">
        <v>2</v>
      </c>
      <c r="B76" s="86" t="s">
        <v>251</v>
      </c>
      <c r="C76" s="87" t="s">
        <v>316</v>
      </c>
      <c r="D76" s="249">
        <v>2</v>
      </c>
      <c r="E76" s="266"/>
      <c r="F76" s="754">
        <f t="shared" si="0"/>
        <v>0</v>
      </c>
      <c r="G76" s="697"/>
      <c r="H76" s="697"/>
      <c r="I76" s="697"/>
      <c r="J76" s="697"/>
    </row>
    <row r="77" spans="1:10" ht="15.75" x14ac:dyDescent="0.25">
      <c r="A77" s="83" t="s">
        <v>210</v>
      </c>
      <c r="B77" s="84" t="s">
        <v>252</v>
      </c>
      <c r="C77" s="87"/>
      <c r="D77" s="249"/>
      <c r="E77" s="691"/>
      <c r="F77" s="754"/>
      <c r="G77" s="697"/>
      <c r="H77" s="697"/>
      <c r="I77" s="697"/>
      <c r="J77" s="697"/>
    </row>
    <row r="78" spans="1:10" ht="15" x14ac:dyDescent="0.25">
      <c r="A78" s="85">
        <v>1.1000000000000001</v>
      </c>
      <c r="B78" s="86" t="s">
        <v>253</v>
      </c>
      <c r="C78" s="87" t="s">
        <v>316</v>
      </c>
      <c r="D78" s="249">
        <v>1</v>
      </c>
      <c r="E78" s="266"/>
      <c r="F78" s="754">
        <f t="shared" ref="F78:F127" si="1">(D78*E78)</f>
        <v>0</v>
      </c>
      <c r="G78" s="697"/>
      <c r="H78" s="697"/>
      <c r="I78" s="697"/>
      <c r="J78" s="697"/>
    </row>
    <row r="79" spans="1:10" ht="15" x14ac:dyDescent="0.25">
      <c r="A79" s="85">
        <v>1.2</v>
      </c>
      <c r="B79" s="86" t="s">
        <v>254</v>
      </c>
      <c r="C79" s="87" t="s">
        <v>316</v>
      </c>
      <c r="D79" s="249">
        <v>1</v>
      </c>
      <c r="E79" s="266"/>
      <c r="F79" s="754">
        <f t="shared" si="1"/>
        <v>0</v>
      </c>
      <c r="G79" s="697"/>
      <c r="H79" s="697"/>
      <c r="I79" s="697"/>
      <c r="J79" s="697"/>
    </row>
    <row r="80" spans="1:10" ht="15" x14ac:dyDescent="0.25">
      <c r="A80" s="85">
        <v>1.3</v>
      </c>
      <c r="B80" s="86" t="s">
        <v>255</v>
      </c>
      <c r="C80" s="87" t="s">
        <v>316</v>
      </c>
      <c r="D80" s="249">
        <v>1</v>
      </c>
      <c r="E80" s="266"/>
      <c r="F80" s="754">
        <f t="shared" si="1"/>
        <v>0</v>
      </c>
      <c r="G80" s="697"/>
      <c r="H80" s="697"/>
      <c r="I80" s="697"/>
      <c r="J80" s="697"/>
    </row>
    <row r="81" spans="1:10" ht="15" x14ac:dyDescent="0.25">
      <c r="A81" s="85">
        <v>1.4</v>
      </c>
      <c r="B81" s="86" t="s">
        <v>256</v>
      </c>
      <c r="C81" s="87" t="s">
        <v>316</v>
      </c>
      <c r="D81" s="249">
        <v>1</v>
      </c>
      <c r="E81" s="266"/>
      <c r="F81" s="754">
        <f t="shared" si="1"/>
        <v>0</v>
      </c>
      <c r="G81" s="697"/>
      <c r="H81" s="697"/>
      <c r="I81" s="697"/>
      <c r="J81" s="697"/>
    </row>
    <row r="82" spans="1:10" ht="15" x14ac:dyDescent="0.25">
      <c r="A82" s="85">
        <v>1.5</v>
      </c>
      <c r="B82" s="86" t="s">
        <v>257</v>
      </c>
      <c r="C82" s="87" t="s">
        <v>316</v>
      </c>
      <c r="D82" s="249">
        <v>2</v>
      </c>
      <c r="E82" s="266"/>
      <c r="F82" s="754">
        <f t="shared" si="1"/>
        <v>0</v>
      </c>
      <c r="G82" s="697"/>
      <c r="H82" s="697"/>
      <c r="I82" s="697"/>
      <c r="J82" s="697"/>
    </row>
    <row r="83" spans="1:10" ht="15" x14ac:dyDescent="0.25">
      <c r="A83" s="85">
        <v>1.6</v>
      </c>
      <c r="B83" s="86" t="s">
        <v>258</v>
      </c>
      <c r="C83" s="87" t="s">
        <v>316</v>
      </c>
      <c r="D83" s="249">
        <v>2</v>
      </c>
      <c r="E83" s="266"/>
      <c r="F83" s="754">
        <f t="shared" si="1"/>
        <v>0</v>
      </c>
      <c r="G83" s="697"/>
      <c r="H83" s="697"/>
      <c r="I83" s="697"/>
      <c r="J83" s="697"/>
    </row>
    <row r="84" spans="1:10" ht="25.5" x14ac:dyDescent="0.25">
      <c r="A84" s="90" t="s">
        <v>474</v>
      </c>
      <c r="B84" s="91" t="s">
        <v>516</v>
      </c>
      <c r="C84" s="87"/>
      <c r="D84" s="249"/>
      <c r="E84" s="691"/>
      <c r="F84" s="754"/>
      <c r="G84" s="697"/>
      <c r="H84" s="697"/>
      <c r="I84" s="697"/>
      <c r="J84" s="697"/>
    </row>
    <row r="85" spans="1:10" ht="25.5" x14ac:dyDescent="0.25">
      <c r="A85" s="90">
        <v>1</v>
      </c>
      <c r="B85" s="163" t="s">
        <v>656</v>
      </c>
      <c r="C85" s="87"/>
      <c r="D85" s="249"/>
      <c r="E85" s="691"/>
      <c r="F85" s="754"/>
      <c r="G85" s="697"/>
      <c r="H85" s="697"/>
      <c r="I85" s="697"/>
      <c r="J85" s="697"/>
    </row>
    <row r="86" spans="1:10" ht="15" x14ac:dyDescent="0.25">
      <c r="A86" s="92" t="s">
        <v>218</v>
      </c>
      <c r="B86" s="93" t="s">
        <v>517</v>
      </c>
      <c r="C86" s="87"/>
      <c r="D86" s="249"/>
      <c r="E86" s="691"/>
      <c r="F86" s="754"/>
      <c r="G86" s="697"/>
      <c r="H86" s="697"/>
      <c r="I86" s="697"/>
      <c r="J86" s="697"/>
    </row>
    <row r="87" spans="1:10" ht="15.75" x14ac:dyDescent="0.25">
      <c r="A87" s="94" t="s">
        <v>475</v>
      </c>
      <c r="B87" s="93" t="s">
        <v>518</v>
      </c>
      <c r="C87" s="95" t="s">
        <v>316</v>
      </c>
      <c r="D87" s="249">
        <v>3</v>
      </c>
      <c r="E87" s="266"/>
      <c r="F87" s="754">
        <f t="shared" si="1"/>
        <v>0</v>
      </c>
      <c r="G87" s="697"/>
      <c r="H87" s="697"/>
      <c r="I87" s="697"/>
      <c r="J87" s="697"/>
    </row>
    <row r="88" spans="1:10" ht="15.75" x14ac:dyDescent="0.25">
      <c r="A88" s="94" t="s">
        <v>476</v>
      </c>
      <c r="B88" s="93" t="s">
        <v>519</v>
      </c>
      <c r="C88" s="95" t="s">
        <v>316</v>
      </c>
      <c r="D88" s="249">
        <v>3</v>
      </c>
      <c r="E88" s="266"/>
      <c r="F88" s="754">
        <f t="shared" si="1"/>
        <v>0</v>
      </c>
      <c r="G88" s="697"/>
      <c r="H88" s="697"/>
      <c r="I88" s="697"/>
      <c r="J88" s="697"/>
    </row>
    <row r="89" spans="1:10" ht="15.75" x14ac:dyDescent="0.25">
      <c r="A89" s="92" t="s">
        <v>219</v>
      </c>
      <c r="B89" s="93" t="s">
        <v>520</v>
      </c>
      <c r="C89" s="95" t="s">
        <v>316</v>
      </c>
      <c r="D89" s="249">
        <v>2</v>
      </c>
      <c r="E89" s="266"/>
      <c r="F89" s="754">
        <f t="shared" si="1"/>
        <v>0</v>
      </c>
      <c r="G89" s="697"/>
      <c r="H89" s="697"/>
      <c r="I89" s="697"/>
      <c r="J89" s="697"/>
    </row>
    <row r="90" spans="1:10" ht="25.5" x14ac:dyDescent="0.25">
      <c r="A90" s="96" t="s">
        <v>477</v>
      </c>
      <c r="B90" s="93" t="s">
        <v>521</v>
      </c>
      <c r="C90" s="95" t="s">
        <v>316</v>
      </c>
      <c r="D90" s="249">
        <v>2</v>
      </c>
      <c r="E90" s="266"/>
      <c r="F90" s="754">
        <f t="shared" si="1"/>
        <v>0</v>
      </c>
      <c r="G90" s="697"/>
      <c r="H90" s="697"/>
      <c r="I90" s="697"/>
      <c r="J90" s="697"/>
    </row>
    <row r="91" spans="1:10" ht="15.75" x14ac:dyDescent="0.25">
      <c r="A91" s="96" t="s">
        <v>478</v>
      </c>
      <c r="B91" s="93" t="s">
        <v>522</v>
      </c>
      <c r="C91" s="95" t="s">
        <v>316</v>
      </c>
      <c r="D91" s="249">
        <v>1</v>
      </c>
      <c r="E91" s="266"/>
      <c r="F91" s="754">
        <f t="shared" si="1"/>
        <v>0</v>
      </c>
      <c r="G91" s="697"/>
      <c r="H91" s="697"/>
      <c r="I91" s="697"/>
      <c r="J91" s="697"/>
    </row>
    <row r="92" spans="1:10" ht="15.75" x14ac:dyDescent="0.25">
      <c r="A92" s="264" t="s">
        <v>479</v>
      </c>
      <c r="B92" s="91" t="s">
        <v>523</v>
      </c>
      <c r="C92" s="95"/>
      <c r="D92" s="249"/>
      <c r="E92" s="852"/>
      <c r="F92" s="754"/>
      <c r="G92" s="697"/>
      <c r="H92" s="697"/>
      <c r="I92" s="697"/>
      <c r="J92" s="697"/>
    </row>
    <row r="93" spans="1:10" ht="25.5" x14ac:dyDescent="0.25">
      <c r="A93" s="96" t="s">
        <v>211</v>
      </c>
      <c r="B93" s="93" t="s">
        <v>524</v>
      </c>
      <c r="C93" s="95" t="s">
        <v>316</v>
      </c>
      <c r="D93" s="249">
        <v>2</v>
      </c>
      <c r="E93" s="266"/>
      <c r="F93" s="754">
        <f t="shared" si="1"/>
        <v>0</v>
      </c>
      <c r="G93" s="697"/>
      <c r="H93" s="697"/>
      <c r="I93" s="697"/>
      <c r="J93" s="697"/>
    </row>
    <row r="94" spans="1:10" ht="25.5" x14ac:dyDescent="0.25">
      <c r="A94" s="96" t="s">
        <v>212</v>
      </c>
      <c r="B94" s="93" t="s">
        <v>525</v>
      </c>
      <c r="C94" s="95" t="s">
        <v>316</v>
      </c>
      <c r="D94" s="249">
        <v>2</v>
      </c>
      <c r="E94" s="266"/>
      <c r="F94" s="754">
        <f t="shared" si="1"/>
        <v>0</v>
      </c>
      <c r="G94" s="697"/>
      <c r="H94" s="697"/>
      <c r="I94" s="697"/>
      <c r="J94" s="697"/>
    </row>
    <row r="95" spans="1:10" ht="38.25" x14ac:dyDescent="0.25">
      <c r="A95" s="96" t="s">
        <v>213</v>
      </c>
      <c r="B95" s="93" t="s">
        <v>771</v>
      </c>
      <c r="C95" s="95" t="s">
        <v>317</v>
      </c>
      <c r="D95" s="249">
        <v>1</v>
      </c>
      <c r="E95" s="266"/>
      <c r="F95" s="754">
        <f t="shared" si="1"/>
        <v>0</v>
      </c>
      <c r="G95" s="697"/>
      <c r="H95" s="697"/>
      <c r="I95" s="697"/>
      <c r="J95" s="697"/>
    </row>
    <row r="96" spans="1:10" ht="47.25" x14ac:dyDescent="0.25">
      <c r="A96" s="83">
        <v>2</v>
      </c>
      <c r="B96" s="173" t="s">
        <v>657</v>
      </c>
      <c r="C96" s="87"/>
      <c r="D96" s="249"/>
      <c r="E96" s="691"/>
      <c r="F96" s="754"/>
      <c r="G96" s="697"/>
      <c r="H96" s="697"/>
      <c r="I96" s="697"/>
      <c r="J96" s="697"/>
    </row>
    <row r="97" spans="1:10" ht="25.5" x14ac:dyDescent="0.25">
      <c r="A97" s="92" t="s">
        <v>218</v>
      </c>
      <c r="B97" s="93" t="s">
        <v>527</v>
      </c>
      <c r="C97" s="87" t="s">
        <v>316</v>
      </c>
      <c r="D97" s="249">
        <v>8</v>
      </c>
      <c r="E97" s="266"/>
      <c r="F97" s="754">
        <f t="shared" si="1"/>
        <v>0</v>
      </c>
      <c r="G97" s="697"/>
      <c r="H97" s="697"/>
      <c r="I97" s="697"/>
      <c r="J97" s="697"/>
    </row>
    <row r="98" spans="1:10" ht="15.75" x14ac:dyDescent="0.25">
      <c r="A98" s="92" t="s">
        <v>219</v>
      </c>
      <c r="B98" s="93" t="s">
        <v>520</v>
      </c>
      <c r="C98" s="95" t="s">
        <v>316</v>
      </c>
      <c r="D98" s="249">
        <v>4</v>
      </c>
      <c r="E98" s="266"/>
      <c r="F98" s="754">
        <f t="shared" si="1"/>
        <v>0</v>
      </c>
      <c r="G98" s="697"/>
      <c r="H98" s="697"/>
      <c r="I98" s="697"/>
      <c r="J98" s="697"/>
    </row>
    <row r="99" spans="1:10" ht="31.5" x14ac:dyDescent="0.25">
      <c r="A99" s="83" t="s">
        <v>216</v>
      </c>
      <c r="B99" s="84" t="s">
        <v>259</v>
      </c>
      <c r="C99" s="87"/>
      <c r="D99" s="249"/>
      <c r="E99" s="691"/>
      <c r="F99" s="754"/>
      <c r="G99" s="697"/>
      <c r="H99" s="697"/>
      <c r="I99" s="697"/>
      <c r="J99" s="697"/>
    </row>
    <row r="100" spans="1:10" ht="105" x14ac:dyDescent="0.25">
      <c r="A100" s="85"/>
      <c r="B100" s="86" t="s">
        <v>260</v>
      </c>
      <c r="C100" s="87"/>
      <c r="D100" s="249"/>
      <c r="E100" s="691"/>
      <c r="F100" s="754"/>
      <c r="G100" s="697"/>
      <c r="H100" s="697"/>
      <c r="I100" s="697"/>
      <c r="J100" s="697"/>
    </row>
    <row r="101" spans="1:10" ht="15" x14ac:dyDescent="0.25">
      <c r="A101" s="85" t="s">
        <v>211</v>
      </c>
      <c r="B101" s="86" t="s">
        <v>528</v>
      </c>
      <c r="C101" s="87" t="s">
        <v>594</v>
      </c>
      <c r="D101" s="249">
        <v>6</v>
      </c>
      <c r="E101" s="266"/>
      <c r="F101" s="754">
        <f t="shared" si="1"/>
        <v>0</v>
      </c>
      <c r="G101" s="697"/>
      <c r="H101" s="697"/>
      <c r="I101" s="697"/>
      <c r="J101" s="697"/>
    </row>
    <row r="102" spans="1:10" ht="15" x14ac:dyDescent="0.25">
      <c r="A102" s="85" t="s">
        <v>212</v>
      </c>
      <c r="B102" s="86" t="s">
        <v>529</v>
      </c>
      <c r="C102" s="87" t="s">
        <v>594</v>
      </c>
      <c r="D102" s="249">
        <v>7</v>
      </c>
      <c r="E102" s="266"/>
      <c r="F102" s="754">
        <f t="shared" si="1"/>
        <v>0</v>
      </c>
      <c r="G102" s="697"/>
      <c r="H102" s="697"/>
      <c r="I102" s="697"/>
      <c r="J102" s="697"/>
    </row>
    <row r="103" spans="1:10" ht="30" x14ac:dyDescent="0.25">
      <c r="A103" s="85" t="s">
        <v>213</v>
      </c>
      <c r="B103" s="86" t="s">
        <v>261</v>
      </c>
      <c r="C103" s="87" t="s">
        <v>316</v>
      </c>
      <c r="D103" s="249">
        <v>1</v>
      </c>
      <c r="E103" s="266"/>
      <c r="F103" s="754">
        <f t="shared" si="1"/>
        <v>0</v>
      </c>
      <c r="G103" s="697"/>
      <c r="H103" s="697"/>
      <c r="I103" s="697"/>
      <c r="J103" s="697"/>
    </row>
    <row r="104" spans="1:10" ht="15.75" x14ac:dyDescent="0.25">
      <c r="A104" s="83" t="s">
        <v>480</v>
      </c>
      <c r="B104" s="84" t="s">
        <v>530</v>
      </c>
      <c r="C104" s="87"/>
      <c r="D104" s="249"/>
      <c r="E104" s="691"/>
      <c r="F104" s="754"/>
      <c r="G104" s="697"/>
      <c r="H104" s="697"/>
      <c r="I104" s="697"/>
      <c r="J104" s="697"/>
    </row>
    <row r="105" spans="1:10" ht="47.25" x14ac:dyDescent="0.25">
      <c r="A105" s="100" t="s">
        <v>196</v>
      </c>
      <c r="B105" s="101" t="s">
        <v>531</v>
      </c>
      <c r="C105" s="102"/>
      <c r="D105" s="251"/>
      <c r="E105" s="267"/>
      <c r="F105" s="754"/>
      <c r="G105" s="697"/>
      <c r="H105" s="697"/>
      <c r="I105" s="697"/>
      <c r="J105" s="697"/>
    </row>
    <row r="106" spans="1:10" ht="15.75" x14ac:dyDescent="0.25">
      <c r="A106" s="100" t="s">
        <v>481</v>
      </c>
      <c r="B106" s="101" t="s">
        <v>532</v>
      </c>
      <c r="C106" s="102"/>
      <c r="D106" s="251"/>
      <c r="E106" s="691"/>
      <c r="F106" s="754"/>
      <c r="G106" s="697"/>
      <c r="H106" s="697"/>
      <c r="I106" s="697"/>
      <c r="J106" s="697"/>
    </row>
    <row r="107" spans="1:10" ht="120" x14ac:dyDescent="0.25">
      <c r="A107" s="853"/>
      <c r="B107" s="103" t="s">
        <v>533</v>
      </c>
      <c r="C107" s="87" t="s">
        <v>315</v>
      </c>
      <c r="D107" s="251">
        <v>1</v>
      </c>
      <c r="E107" s="266"/>
      <c r="F107" s="754">
        <f t="shared" si="1"/>
        <v>0</v>
      </c>
      <c r="G107" s="697"/>
      <c r="H107" s="697"/>
      <c r="I107" s="697"/>
      <c r="J107" s="697"/>
    </row>
    <row r="108" spans="1:10" ht="15.75" x14ac:dyDescent="0.25">
      <c r="A108" s="853"/>
      <c r="B108" s="101" t="s">
        <v>767</v>
      </c>
      <c r="C108" s="102"/>
      <c r="D108" s="251"/>
      <c r="E108" s="691"/>
      <c r="F108" s="754"/>
      <c r="G108" s="697"/>
      <c r="H108" s="697"/>
      <c r="I108" s="697"/>
      <c r="J108" s="697"/>
    </row>
    <row r="109" spans="1:10" ht="120" x14ac:dyDescent="0.25">
      <c r="A109" s="100"/>
      <c r="B109" s="103" t="s">
        <v>534</v>
      </c>
      <c r="C109" s="87" t="s">
        <v>315</v>
      </c>
      <c r="D109" s="251">
        <v>1</v>
      </c>
      <c r="E109" s="266"/>
      <c r="F109" s="754">
        <f t="shared" si="1"/>
        <v>0</v>
      </c>
      <c r="G109" s="697"/>
      <c r="H109" s="697"/>
      <c r="I109" s="697"/>
      <c r="J109" s="697"/>
    </row>
    <row r="110" spans="1:10" ht="15.75" x14ac:dyDescent="0.25">
      <c r="A110" s="100" t="s">
        <v>482</v>
      </c>
      <c r="B110" s="101" t="s">
        <v>535</v>
      </c>
      <c r="C110" s="102"/>
      <c r="D110" s="251"/>
      <c r="E110" s="691"/>
      <c r="F110" s="754"/>
      <c r="G110" s="697"/>
      <c r="H110" s="697"/>
      <c r="I110" s="697"/>
      <c r="J110" s="697"/>
    </row>
    <row r="111" spans="1:10" ht="15.75" x14ac:dyDescent="0.25">
      <c r="A111" s="100"/>
      <c r="B111" s="101" t="s">
        <v>532</v>
      </c>
      <c r="C111" s="102"/>
      <c r="D111" s="251"/>
      <c r="E111" s="691"/>
      <c r="F111" s="754"/>
      <c r="G111" s="697"/>
      <c r="H111" s="697"/>
      <c r="I111" s="697"/>
      <c r="J111" s="697"/>
    </row>
    <row r="112" spans="1:10" ht="15" x14ac:dyDescent="0.25">
      <c r="A112" s="100" t="s">
        <v>218</v>
      </c>
      <c r="B112" s="103" t="s">
        <v>536</v>
      </c>
      <c r="C112" s="87" t="s">
        <v>315</v>
      </c>
      <c r="D112" s="251">
        <v>0</v>
      </c>
      <c r="E112" s="740"/>
      <c r="F112" s="754">
        <f t="shared" si="1"/>
        <v>0</v>
      </c>
      <c r="G112" s="697"/>
      <c r="H112" s="697"/>
      <c r="I112" s="697"/>
      <c r="J112" s="697"/>
    </row>
    <row r="113" spans="1:10" ht="15" x14ac:dyDescent="0.25">
      <c r="A113" s="100" t="s">
        <v>219</v>
      </c>
      <c r="B113" s="103" t="s">
        <v>537</v>
      </c>
      <c r="C113" s="87" t="s">
        <v>315</v>
      </c>
      <c r="D113" s="251">
        <v>4</v>
      </c>
      <c r="E113" s="266"/>
      <c r="F113" s="754">
        <f t="shared" si="1"/>
        <v>0</v>
      </c>
      <c r="G113" s="697"/>
      <c r="H113" s="697"/>
      <c r="I113" s="697"/>
      <c r="J113" s="697"/>
    </row>
    <row r="114" spans="1:10" ht="15.75" x14ac:dyDescent="0.25">
      <c r="A114" s="100"/>
      <c r="B114" s="101" t="s">
        <v>767</v>
      </c>
      <c r="C114" s="102"/>
      <c r="D114" s="251"/>
      <c r="E114" s="691"/>
      <c r="F114" s="754"/>
      <c r="G114" s="697"/>
      <c r="H114" s="697"/>
      <c r="I114" s="697"/>
      <c r="J114" s="697"/>
    </row>
    <row r="115" spans="1:10" ht="15" x14ac:dyDescent="0.25">
      <c r="A115" s="100" t="s">
        <v>218</v>
      </c>
      <c r="B115" s="103" t="s">
        <v>536</v>
      </c>
      <c r="C115" s="87" t="s">
        <v>315</v>
      </c>
      <c r="D115" s="251">
        <v>4</v>
      </c>
      <c r="E115" s="266"/>
      <c r="F115" s="754">
        <f t="shared" si="1"/>
        <v>0</v>
      </c>
      <c r="G115" s="697"/>
      <c r="H115" s="697"/>
      <c r="I115" s="697"/>
      <c r="J115" s="697"/>
    </row>
    <row r="116" spans="1:10" ht="15" x14ac:dyDescent="0.25">
      <c r="A116" s="100" t="s">
        <v>219</v>
      </c>
      <c r="B116" s="103" t="s">
        <v>537</v>
      </c>
      <c r="C116" s="87" t="s">
        <v>315</v>
      </c>
      <c r="D116" s="251">
        <v>2</v>
      </c>
      <c r="E116" s="266"/>
      <c r="F116" s="754">
        <f t="shared" si="1"/>
        <v>0</v>
      </c>
      <c r="G116" s="697"/>
      <c r="H116" s="697"/>
      <c r="I116" s="697"/>
      <c r="J116" s="697"/>
    </row>
    <row r="117" spans="1:10" ht="15.75" x14ac:dyDescent="0.25">
      <c r="A117" s="100"/>
      <c r="B117" s="101"/>
      <c r="C117" s="102"/>
      <c r="D117" s="251"/>
      <c r="E117" s="740"/>
      <c r="F117" s="754"/>
      <c r="G117" s="697"/>
      <c r="H117" s="697"/>
      <c r="I117" s="697"/>
      <c r="J117" s="697"/>
    </row>
    <row r="118" spans="1:10" ht="15.75" x14ac:dyDescent="0.25">
      <c r="A118" s="100"/>
      <c r="B118" s="101" t="s">
        <v>768</v>
      </c>
      <c r="C118" s="102"/>
      <c r="D118" s="251"/>
      <c r="E118" s="854"/>
      <c r="F118" s="754"/>
      <c r="G118" s="697"/>
      <c r="H118" s="697"/>
      <c r="I118" s="697"/>
      <c r="J118" s="697"/>
    </row>
    <row r="119" spans="1:10" ht="15" x14ac:dyDescent="0.25">
      <c r="A119" s="100" t="s">
        <v>218</v>
      </c>
      <c r="B119" s="103" t="s">
        <v>536</v>
      </c>
      <c r="C119" s="87" t="s">
        <v>315</v>
      </c>
      <c r="D119" s="251">
        <v>0</v>
      </c>
      <c r="E119" s="740"/>
      <c r="F119" s="754">
        <f t="shared" si="1"/>
        <v>0</v>
      </c>
      <c r="G119" s="697"/>
      <c r="H119" s="697"/>
      <c r="I119" s="697"/>
      <c r="J119" s="697"/>
    </row>
    <row r="120" spans="1:10" ht="15" x14ac:dyDescent="0.25">
      <c r="A120" s="100" t="s">
        <v>219</v>
      </c>
      <c r="B120" s="103" t="s">
        <v>537</v>
      </c>
      <c r="C120" s="87" t="s">
        <v>315</v>
      </c>
      <c r="D120" s="251">
        <v>2</v>
      </c>
      <c r="E120" s="266"/>
      <c r="F120" s="754">
        <f t="shared" si="1"/>
        <v>0</v>
      </c>
      <c r="G120" s="697"/>
      <c r="H120" s="697"/>
      <c r="I120" s="697"/>
      <c r="J120" s="697"/>
    </row>
    <row r="121" spans="1:10" ht="15.75" x14ac:dyDescent="0.25">
      <c r="A121" s="100" t="s">
        <v>483</v>
      </c>
      <c r="B121" s="101" t="s">
        <v>539</v>
      </c>
      <c r="C121" s="102"/>
      <c r="D121" s="251"/>
      <c r="E121" s="691"/>
      <c r="F121" s="754"/>
      <c r="G121" s="697"/>
      <c r="H121" s="697"/>
      <c r="I121" s="697"/>
      <c r="J121" s="697"/>
    </row>
    <row r="122" spans="1:10" ht="15.75" x14ac:dyDescent="0.25">
      <c r="A122" s="100"/>
      <c r="B122" s="101" t="s">
        <v>532</v>
      </c>
      <c r="C122" s="102"/>
      <c r="D122" s="251"/>
      <c r="E122" s="691"/>
      <c r="F122" s="754"/>
      <c r="G122" s="697"/>
      <c r="H122" s="697"/>
      <c r="I122" s="697"/>
      <c r="J122" s="697"/>
    </row>
    <row r="123" spans="1:10" ht="30" x14ac:dyDescent="0.25">
      <c r="A123" s="100" t="s">
        <v>218</v>
      </c>
      <c r="B123" s="103" t="s">
        <v>540</v>
      </c>
      <c r="C123" s="87" t="s">
        <v>315</v>
      </c>
      <c r="D123" s="251">
        <v>2</v>
      </c>
      <c r="E123" s="266"/>
      <c r="F123" s="754">
        <f t="shared" si="1"/>
        <v>0</v>
      </c>
      <c r="G123" s="697"/>
      <c r="H123" s="697"/>
      <c r="I123" s="697"/>
      <c r="J123" s="697"/>
    </row>
    <row r="124" spans="1:10" ht="45" x14ac:dyDescent="0.25">
      <c r="A124" s="100" t="s">
        <v>219</v>
      </c>
      <c r="B124" s="103" t="s">
        <v>541</v>
      </c>
      <c r="C124" s="87" t="s">
        <v>315</v>
      </c>
      <c r="D124" s="251">
        <v>2</v>
      </c>
      <c r="E124" s="266"/>
      <c r="F124" s="754">
        <f t="shared" si="1"/>
        <v>0</v>
      </c>
      <c r="G124" s="697"/>
      <c r="H124" s="697"/>
      <c r="I124" s="697"/>
      <c r="J124" s="697"/>
    </row>
    <row r="125" spans="1:10" ht="15.75" x14ac:dyDescent="0.25">
      <c r="A125" s="100"/>
      <c r="B125" s="101" t="s">
        <v>767</v>
      </c>
      <c r="C125" s="102"/>
      <c r="D125" s="251"/>
      <c r="E125" s="691"/>
      <c r="F125" s="754"/>
      <c r="G125" s="697"/>
      <c r="H125" s="697"/>
      <c r="I125" s="697"/>
      <c r="J125" s="697"/>
    </row>
    <row r="126" spans="1:10" ht="30" x14ac:dyDescent="0.25">
      <c r="A126" s="100" t="s">
        <v>218</v>
      </c>
      <c r="B126" s="103" t="s">
        <v>540</v>
      </c>
      <c r="C126" s="87" t="s">
        <v>315</v>
      </c>
      <c r="D126" s="251">
        <v>2</v>
      </c>
      <c r="E126" s="266"/>
      <c r="F126" s="754">
        <f t="shared" si="1"/>
        <v>0</v>
      </c>
      <c r="G126" s="697"/>
      <c r="H126" s="697"/>
      <c r="I126" s="697"/>
      <c r="J126" s="697"/>
    </row>
    <row r="127" spans="1:10" ht="45" x14ac:dyDescent="0.25">
      <c r="A127" s="100" t="s">
        <v>219</v>
      </c>
      <c r="B127" s="103" t="s">
        <v>541</v>
      </c>
      <c r="C127" s="87" t="s">
        <v>315</v>
      </c>
      <c r="D127" s="251">
        <v>2</v>
      </c>
      <c r="E127" s="266"/>
      <c r="F127" s="754">
        <f t="shared" si="1"/>
        <v>0</v>
      </c>
      <c r="G127" s="697"/>
      <c r="H127" s="697"/>
      <c r="I127" s="697"/>
      <c r="J127" s="697"/>
    </row>
    <row r="128" spans="1:10" ht="15.75" x14ac:dyDescent="0.25">
      <c r="A128" s="100" t="s">
        <v>219</v>
      </c>
      <c r="B128" s="101" t="s">
        <v>542</v>
      </c>
      <c r="C128" s="102"/>
      <c r="D128" s="251"/>
      <c r="E128" s="855"/>
      <c r="F128" s="754"/>
      <c r="G128" s="697"/>
      <c r="H128" s="697"/>
      <c r="I128" s="697"/>
      <c r="J128" s="697"/>
    </row>
    <row r="129" spans="1:10" ht="31.5" x14ac:dyDescent="0.25">
      <c r="A129" s="100">
        <v>2</v>
      </c>
      <c r="B129" s="101" t="s">
        <v>543</v>
      </c>
      <c r="C129" s="102"/>
      <c r="D129" s="251"/>
      <c r="E129" s="855"/>
      <c r="F129" s="754"/>
      <c r="G129" s="697"/>
      <c r="H129" s="697"/>
      <c r="I129" s="697"/>
      <c r="J129" s="697"/>
    </row>
    <row r="130" spans="1:10" ht="15.75" x14ac:dyDescent="0.25">
      <c r="A130" s="100"/>
      <c r="B130" s="101" t="s">
        <v>532</v>
      </c>
      <c r="C130" s="102"/>
      <c r="D130" s="251"/>
      <c r="E130" s="855"/>
      <c r="F130" s="754"/>
      <c r="G130" s="697"/>
      <c r="H130" s="697"/>
      <c r="I130" s="697"/>
      <c r="J130" s="697"/>
    </row>
    <row r="131" spans="1:10" ht="15.75" x14ac:dyDescent="0.25">
      <c r="A131" s="100" t="s">
        <v>481</v>
      </c>
      <c r="B131" s="101" t="s">
        <v>544</v>
      </c>
      <c r="C131" s="853"/>
      <c r="D131" s="856"/>
      <c r="E131" s="855"/>
      <c r="F131" s="754"/>
      <c r="G131" s="697"/>
      <c r="H131" s="697"/>
      <c r="I131" s="697"/>
      <c r="J131" s="697"/>
    </row>
    <row r="132" spans="1:10" ht="15" x14ac:dyDescent="0.25">
      <c r="A132" s="100" t="s">
        <v>218</v>
      </c>
      <c r="B132" s="103" t="s">
        <v>545</v>
      </c>
      <c r="C132" s="102" t="s">
        <v>316</v>
      </c>
      <c r="D132" s="251">
        <v>1</v>
      </c>
      <c r="E132" s="266"/>
      <c r="F132" s="754">
        <f t="shared" ref="F132:F185" si="2">(D132*E132)</f>
        <v>0</v>
      </c>
      <c r="G132" s="697"/>
      <c r="H132" s="697"/>
      <c r="I132" s="697"/>
      <c r="J132" s="697"/>
    </row>
    <row r="133" spans="1:10" ht="15" x14ac:dyDescent="0.25">
      <c r="A133" s="100" t="s">
        <v>219</v>
      </c>
      <c r="B133" s="103" t="s">
        <v>546</v>
      </c>
      <c r="C133" s="102" t="s">
        <v>316</v>
      </c>
      <c r="D133" s="251">
        <v>1</v>
      </c>
      <c r="E133" s="266"/>
      <c r="F133" s="754">
        <f t="shared" si="2"/>
        <v>0</v>
      </c>
      <c r="G133" s="697"/>
      <c r="H133" s="697"/>
      <c r="I133" s="697"/>
      <c r="J133" s="697"/>
    </row>
    <row r="134" spans="1:10" ht="15.75" x14ac:dyDescent="0.25">
      <c r="A134" s="100"/>
      <c r="B134" s="101" t="s">
        <v>767</v>
      </c>
      <c r="C134" s="102"/>
      <c r="D134" s="251"/>
      <c r="E134" s="855"/>
      <c r="F134" s="754"/>
      <c r="G134" s="697"/>
      <c r="H134" s="697"/>
      <c r="I134" s="697"/>
      <c r="J134" s="697"/>
    </row>
    <row r="135" spans="1:10" ht="15.75" x14ac:dyDescent="0.25">
      <c r="A135" s="100" t="s">
        <v>481</v>
      </c>
      <c r="B135" s="101" t="s">
        <v>544</v>
      </c>
      <c r="C135" s="102"/>
      <c r="D135" s="251"/>
      <c r="E135" s="855"/>
      <c r="F135" s="754"/>
      <c r="G135" s="697"/>
      <c r="H135" s="697"/>
      <c r="I135" s="697"/>
      <c r="J135" s="697"/>
    </row>
    <row r="136" spans="1:10" ht="15" x14ac:dyDescent="0.25">
      <c r="A136" s="100" t="s">
        <v>218</v>
      </c>
      <c r="B136" s="103" t="s">
        <v>545</v>
      </c>
      <c r="C136" s="102" t="s">
        <v>316</v>
      </c>
      <c r="D136" s="251">
        <v>0</v>
      </c>
      <c r="E136" s="854"/>
      <c r="F136" s="754">
        <f t="shared" si="2"/>
        <v>0</v>
      </c>
      <c r="G136" s="697"/>
      <c r="H136" s="697"/>
      <c r="I136" s="697"/>
      <c r="J136" s="697"/>
    </row>
    <row r="137" spans="1:10" ht="15" x14ac:dyDescent="0.25">
      <c r="A137" s="100" t="s">
        <v>219</v>
      </c>
      <c r="B137" s="103" t="s">
        <v>546</v>
      </c>
      <c r="C137" s="102" t="s">
        <v>316</v>
      </c>
      <c r="D137" s="251">
        <v>0</v>
      </c>
      <c r="E137" s="857"/>
      <c r="F137" s="754">
        <f t="shared" si="2"/>
        <v>0</v>
      </c>
      <c r="G137" s="697"/>
      <c r="H137" s="697"/>
      <c r="I137" s="697"/>
      <c r="J137" s="697"/>
    </row>
    <row r="138" spans="1:10" ht="47.25" x14ac:dyDescent="0.25">
      <c r="A138" s="100">
        <v>3</v>
      </c>
      <c r="B138" s="101" t="s">
        <v>547</v>
      </c>
      <c r="C138" s="102"/>
      <c r="D138" s="251"/>
      <c r="E138" s="855"/>
      <c r="F138" s="754"/>
      <c r="G138" s="697"/>
      <c r="H138" s="697"/>
      <c r="I138" s="697"/>
      <c r="J138" s="697"/>
    </row>
    <row r="139" spans="1:10" ht="15.75" x14ac:dyDescent="0.25">
      <c r="A139" s="100"/>
      <c r="B139" s="101" t="s">
        <v>532</v>
      </c>
      <c r="C139" s="102" t="s">
        <v>595</v>
      </c>
      <c r="D139" s="251">
        <v>2</v>
      </c>
      <c r="E139" s="266"/>
      <c r="F139" s="754">
        <f t="shared" si="2"/>
        <v>0</v>
      </c>
      <c r="G139" s="697"/>
      <c r="H139" s="697"/>
      <c r="I139" s="697"/>
      <c r="J139" s="697"/>
    </row>
    <row r="140" spans="1:10" ht="15.75" x14ac:dyDescent="0.25">
      <c r="A140" s="100"/>
      <c r="B140" s="101" t="s">
        <v>767</v>
      </c>
      <c r="C140" s="102" t="s">
        <v>595</v>
      </c>
      <c r="D140" s="251">
        <v>0</v>
      </c>
      <c r="E140" s="857"/>
      <c r="F140" s="754">
        <f t="shared" si="2"/>
        <v>0</v>
      </c>
      <c r="G140" s="697"/>
      <c r="H140" s="697"/>
      <c r="I140" s="697"/>
      <c r="J140" s="697"/>
    </row>
    <row r="141" spans="1:10" ht="15.75" x14ac:dyDescent="0.25">
      <c r="A141" s="100">
        <v>4</v>
      </c>
      <c r="B141" s="101" t="s">
        <v>644</v>
      </c>
      <c r="C141" s="102"/>
      <c r="D141" s="251"/>
      <c r="E141" s="855"/>
      <c r="F141" s="754"/>
      <c r="G141" s="697"/>
      <c r="H141" s="697"/>
      <c r="I141" s="697"/>
      <c r="J141" s="697"/>
    </row>
    <row r="142" spans="1:10" ht="15.75" x14ac:dyDescent="0.25">
      <c r="A142" s="100"/>
      <c r="B142" s="101" t="s">
        <v>532</v>
      </c>
      <c r="C142" s="102"/>
      <c r="D142" s="251"/>
      <c r="E142" s="855"/>
      <c r="F142" s="754"/>
      <c r="G142" s="697"/>
      <c r="H142" s="697"/>
      <c r="I142" s="697"/>
      <c r="J142" s="697"/>
    </row>
    <row r="143" spans="1:10" ht="15.75" x14ac:dyDescent="0.25">
      <c r="A143" s="858" t="s">
        <v>218</v>
      </c>
      <c r="B143" s="859" t="s">
        <v>549</v>
      </c>
      <c r="C143" s="102" t="s">
        <v>454</v>
      </c>
      <c r="D143" s="251">
        <v>1</v>
      </c>
      <c r="E143" s="266"/>
      <c r="F143" s="754">
        <f t="shared" si="2"/>
        <v>0</v>
      </c>
      <c r="G143" s="697"/>
      <c r="H143" s="697"/>
      <c r="I143" s="697"/>
      <c r="J143" s="697"/>
    </row>
    <row r="144" spans="1:10" ht="45" x14ac:dyDescent="0.25">
      <c r="A144" s="100" t="s">
        <v>218</v>
      </c>
      <c r="B144" s="103" t="s">
        <v>550</v>
      </c>
      <c r="C144" s="102" t="s">
        <v>316</v>
      </c>
      <c r="D144" s="251">
        <v>1</v>
      </c>
      <c r="E144" s="266"/>
      <c r="F144" s="754">
        <f t="shared" si="2"/>
        <v>0</v>
      </c>
      <c r="G144" s="697"/>
      <c r="H144" s="697"/>
      <c r="I144" s="697"/>
      <c r="J144" s="697"/>
    </row>
    <row r="145" spans="1:10" ht="15.75" x14ac:dyDescent="0.25">
      <c r="A145" s="100"/>
      <c r="B145" s="101" t="s">
        <v>767</v>
      </c>
      <c r="C145" s="102"/>
      <c r="D145" s="251"/>
      <c r="E145" s="855"/>
      <c r="F145" s="754"/>
      <c r="G145" s="697"/>
      <c r="H145" s="697"/>
      <c r="I145" s="697"/>
      <c r="J145" s="697"/>
    </row>
    <row r="146" spans="1:10" ht="15.75" x14ac:dyDescent="0.25">
      <c r="A146" s="858" t="s">
        <v>218</v>
      </c>
      <c r="B146" s="859" t="s">
        <v>549</v>
      </c>
      <c r="C146" s="102" t="s">
        <v>596</v>
      </c>
      <c r="D146" s="251">
        <v>1</v>
      </c>
      <c r="E146" s="266"/>
      <c r="F146" s="754">
        <f t="shared" si="2"/>
        <v>0</v>
      </c>
      <c r="G146" s="697"/>
      <c r="H146" s="697"/>
      <c r="I146" s="697"/>
      <c r="J146" s="697"/>
    </row>
    <row r="147" spans="1:10" ht="45" x14ac:dyDescent="0.25">
      <c r="A147" s="100" t="s">
        <v>218</v>
      </c>
      <c r="B147" s="103" t="s">
        <v>550</v>
      </c>
      <c r="C147" s="102" t="s">
        <v>316</v>
      </c>
      <c r="D147" s="251">
        <v>1</v>
      </c>
      <c r="E147" s="266"/>
      <c r="F147" s="754">
        <f t="shared" si="2"/>
        <v>0</v>
      </c>
      <c r="G147" s="697"/>
      <c r="H147" s="697"/>
      <c r="I147" s="697"/>
      <c r="J147" s="697"/>
    </row>
    <row r="148" spans="1:10" ht="15" x14ac:dyDescent="0.25">
      <c r="A148" s="100"/>
      <c r="B148" s="103"/>
      <c r="C148" s="102"/>
      <c r="D148" s="251"/>
      <c r="E148" s="855"/>
      <c r="F148" s="754"/>
      <c r="G148" s="697"/>
      <c r="H148" s="697"/>
      <c r="I148" s="697"/>
      <c r="J148" s="697"/>
    </row>
    <row r="149" spans="1:10" ht="15.75" x14ac:dyDescent="0.25">
      <c r="A149" s="100"/>
      <c r="B149" s="101" t="s">
        <v>768</v>
      </c>
      <c r="C149" s="102"/>
      <c r="D149" s="251"/>
      <c r="E149" s="855"/>
      <c r="F149" s="754"/>
      <c r="G149" s="697"/>
      <c r="H149" s="697"/>
      <c r="I149" s="697"/>
      <c r="J149" s="697"/>
    </row>
    <row r="150" spans="1:10" ht="15.75" x14ac:dyDescent="0.25">
      <c r="A150" s="858" t="s">
        <v>218</v>
      </c>
      <c r="B150" s="859" t="s">
        <v>549</v>
      </c>
      <c r="C150" s="102" t="s">
        <v>596</v>
      </c>
      <c r="D150" s="251">
        <v>1</v>
      </c>
      <c r="E150" s="266"/>
      <c r="F150" s="754">
        <f t="shared" si="2"/>
        <v>0</v>
      </c>
      <c r="G150" s="697"/>
      <c r="H150" s="697"/>
      <c r="I150" s="697"/>
      <c r="J150" s="697"/>
    </row>
    <row r="151" spans="1:10" ht="45" x14ac:dyDescent="0.25">
      <c r="A151" s="100" t="s">
        <v>218</v>
      </c>
      <c r="B151" s="103" t="s">
        <v>550</v>
      </c>
      <c r="C151" s="102" t="s">
        <v>316</v>
      </c>
      <c r="D151" s="251">
        <v>1</v>
      </c>
      <c r="E151" s="266"/>
      <c r="F151" s="754">
        <f t="shared" si="2"/>
        <v>0</v>
      </c>
      <c r="G151" s="697"/>
      <c r="H151" s="697"/>
      <c r="I151" s="697"/>
      <c r="J151" s="697"/>
    </row>
    <row r="152" spans="1:10" ht="15" x14ac:dyDescent="0.25">
      <c r="A152" s="100"/>
      <c r="B152" s="103"/>
      <c r="C152" s="102"/>
      <c r="D152" s="251"/>
      <c r="E152" s="855"/>
      <c r="F152" s="754"/>
      <c r="G152" s="697"/>
      <c r="H152" s="697"/>
      <c r="I152" s="697"/>
      <c r="J152" s="697"/>
    </row>
    <row r="153" spans="1:10" ht="15.75" x14ac:dyDescent="0.25">
      <c r="A153" s="100">
        <v>5</v>
      </c>
      <c r="B153" s="101" t="s">
        <v>643</v>
      </c>
      <c r="C153" s="102"/>
      <c r="D153" s="251"/>
      <c r="E153" s="855"/>
      <c r="F153" s="754"/>
      <c r="G153" s="697"/>
      <c r="H153" s="697"/>
      <c r="I153" s="697"/>
      <c r="J153" s="697"/>
    </row>
    <row r="154" spans="1:10" ht="15.75" x14ac:dyDescent="0.25">
      <c r="A154" s="100"/>
      <c r="B154" s="101" t="s">
        <v>532</v>
      </c>
      <c r="C154" s="102"/>
      <c r="D154" s="251"/>
      <c r="E154" s="855"/>
      <c r="F154" s="754"/>
      <c r="G154" s="697"/>
      <c r="H154" s="697"/>
      <c r="I154" s="697"/>
      <c r="J154" s="697"/>
    </row>
    <row r="155" spans="1:10" ht="45.75" x14ac:dyDescent="0.25">
      <c r="A155" s="100" t="s">
        <v>218</v>
      </c>
      <c r="B155" s="103" t="s">
        <v>552</v>
      </c>
      <c r="C155" s="102" t="s">
        <v>595</v>
      </c>
      <c r="D155" s="251">
        <v>1</v>
      </c>
      <c r="E155" s="266"/>
      <c r="F155" s="754">
        <f t="shared" si="2"/>
        <v>0</v>
      </c>
      <c r="G155" s="697"/>
      <c r="H155" s="697"/>
      <c r="I155" s="697"/>
      <c r="J155" s="697"/>
    </row>
    <row r="156" spans="1:10" ht="15.75" x14ac:dyDescent="0.25">
      <c r="A156" s="100"/>
      <c r="B156" s="101" t="s">
        <v>767</v>
      </c>
      <c r="C156" s="102"/>
      <c r="D156" s="251"/>
      <c r="E156" s="855"/>
      <c r="F156" s="754"/>
      <c r="G156" s="697"/>
      <c r="H156" s="697"/>
      <c r="I156" s="697"/>
      <c r="J156" s="697"/>
    </row>
    <row r="157" spans="1:10" ht="45.75" x14ac:dyDescent="0.25">
      <c r="A157" s="100" t="s">
        <v>218</v>
      </c>
      <c r="B157" s="103" t="s">
        <v>552</v>
      </c>
      <c r="C157" s="102" t="s">
        <v>595</v>
      </c>
      <c r="D157" s="251">
        <v>1</v>
      </c>
      <c r="E157" s="266"/>
      <c r="F157" s="754">
        <f t="shared" si="2"/>
        <v>0</v>
      </c>
      <c r="G157" s="697"/>
      <c r="H157" s="697"/>
      <c r="I157" s="697"/>
      <c r="J157" s="697"/>
    </row>
    <row r="158" spans="1:10" ht="15.75" x14ac:dyDescent="0.25">
      <c r="A158" s="100"/>
      <c r="B158" s="101" t="s">
        <v>768</v>
      </c>
      <c r="C158" s="102"/>
      <c r="D158" s="251"/>
      <c r="E158" s="855"/>
      <c r="F158" s="754"/>
      <c r="G158" s="697"/>
      <c r="H158" s="697"/>
      <c r="I158" s="697"/>
      <c r="J158" s="697"/>
    </row>
    <row r="159" spans="1:10" ht="45.75" x14ac:dyDescent="0.25">
      <c r="A159" s="100" t="s">
        <v>218</v>
      </c>
      <c r="B159" s="103" t="s">
        <v>552</v>
      </c>
      <c r="C159" s="102" t="s">
        <v>595</v>
      </c>
      <c r="D159" s="251">
        <v>1</v>
      </c>
      <c r="E159" s="266"/>
      <c r="F159" s="754">
        <f t="shared" si="2"/>
        <v>0</v>
      </c>
      <c r="G159" s="697"/>
      <c r="H159" s="697"/>
      <c r="I159" s="697"/>
      <c r="J159" s="697"/>
    </row>
    <row r="160" spans="1:10" ht="15" x14ac:dyDescent="0.25">
      <c r="A160" s="85"/>
      <c r="B160" s="86"/>
      <c r="C160" s="87"/>
      <c r="D160" s="249"/>
      <c r="E160" s="855"/>
      <c r="F160" s="754"/>
      <c r="G160" s="697"/>
      <c r="H160" s="697"/>
      <c r="I160" s="697"/>
      <c r="J160" s="697"/>
    </row>
    <row r="161" spans="1:10" ht="15.75" x14ac:dyDescent="0.25">
      <c r="A161" s="83" t="s">
        <v>484</v>
      </c>
      <c r="B161" s="84" t="s">
        <v>553</v>
      </c>
      <c r="C161" s="87"/>
      <c r="D161" s="249"/>
      <c r="E161" s="855"/>
      <c r="F161" s="754"/>
      <c r="G161" s="697"/>
      <c r="H161" s="697"/>
      <c r="I161" s="697"/>
      <c r="J161" s="697"/>
    </row>
    <row r="162" spans="1:10" ht="15" x14ac:dyDescent="0.25">
      <c r="A162" s="85">
        <v>1.1000000000000001</v>
      </c>
      <c r="B162" s="86" t="s">
        <v>669</v>
      </c>
      <c r="C162" s="87"/>
      <c r="D162" s="249"/>
      <c r="E162" s="855"/>
      <c r="F162" s="754"/>
      <c r="G162" s="697"/>
      <c r="H162" s="697"/>
      <c r="I162" s="697"/>
      <c r="J162" s="697"/>
    </row>
    <row r="163" spans="1:10" ht="15" x14ac:dyDescent="0.25">
      <c r="A163" s="85" t="s">
        <v>211</v>
      </c>
      <c r="B163" s="86" t="s">
        <v>262</v>
      </c>
      <c r="C163" s="87" t="s">
        <v>316</v>
      </c>
      <c r="D163" s="249">
        <v>2</v>
      </c>
      <c r="E163" s="266"/>
      <c r="F163" s="754">
        <f t="shared" si="2"/>
        <v>0</v>
      </c>
      <c r="G163" s="697"/>
      <c r="H163" s="697"/>
      <c r="I163" s="697"/>
      <c r="J163" s="697"/>
    </row>
    <row r="164" spans="1:10" ht="15" x14ac:dyDescent="0.25">
      <c r="A164" s="85">
        <v>1.2</v>
      </c>
      <c r="B164" s="86" t="s">
        <v>263</v>
      </c>
      <c r="C164" s="87"/>
      <c r="D164" s="249"/>
      <c r="E164" s="855"/>
      <c r="F164" s="754"/>
      <c r="G164" s="697"/>
      <c r="H164" s="697"/>
      <c r="I164" s="697"/>
      <c r="J164" s="697"/>
    </row>
    <row r="165" spans="1:10" ht="15" x14ac:dyDescent="0.25">
      <c r="A165" s="85" t="s">
        <v>211</v>
      </c>
      <c r="B165" s="86" t="s">
        <v>554</v>
      </c>
      <c r="C165" s="87" t="s">
        <v>316</v>
      </c>
      <c r="D165" s="249">
        <v>2</v>
      </c>
      <c r="E165" s="266"/>
      <c r="F165" s="754">
        <f t="shared" si="2"/>
        <v>0</v>
      </c>
      <c r="G165" s="697"/>
      <c r="H165" s="697"/>
      <c r="I165" s="697"/>
      <c r="J165" s="697"/>
    </row>
    <row r="166" spans="1:10" ht="15.75" x14ac:dyDescent="0.25">
      <c r="A166" s="83" t="s">
        <v>485</v>
      </c>
      <c r="B166" s="84" t="s">
        <v>264</v>
      </c>
      <c r="C166" s="87"/>
      <c r="D166" s="249"/>
      <c r="E166" s="855"/>
      <c r="F166" s="754"/>
      <c r="G166" s="697"/>
      <c r="H166" s="697"/>
      <c r="I166" s="697"/>
      <c r="J166" s="697"/>
    </row>
    <row r="167" spans="1:10" ht="30" x14ac:dyDescent="0.25">
      <c r="A167" s="85">
        <v>1.1000000000000001</v>
      </c>
      <c r="B167" s="86" t="s">
        <v>659</v>
      </c>
      <c r="C167" s="87" t="s">
        <v>315</v>
      </c>
      <c r="D167" s="249">
        <v>2</v>
      </c>
      <c r="E167" s="266"/>
      <c r="F167" s="754">
        <f t="shared" si="2"/>
        <v>0</v>
      </c>
      <c r="G167" s="697"/>
      <c r="H167" s="697"/>
      <c r="I167" s="697"/>
      <c r="J167" s="697"/>
    </row>
    <row r="168" spans="1:10" ht="15" x14ac:dyDescent="0.25">
      <c r="A168" s="85">
        <v>1.2</v>
      </c>
      <c r="B168" s="86" t="s">
        <v>660</v>
      </c>
      <c r="C168" s="87" t="s">
        <v>315</v>
      </c>
      <c r="D168" s="249">
        <v>2</v>
      </c>
      <c r="E168" s="266"/>
      <c r="F168" s="754">
        <f t="shared" si="2"/>
        <v>0</v>
      </c>
      <c r="G168" s="697"/>
      <c r="H168" s="697"/>
      <c r="I168" s="697"/>
      <c r="J168" s="697"/>
    </row>
    <row r="169" spans="1:10" ht="31.5" x14ac:dyDescent="0.25">
      <c r="A169" s="83" t="s">
        <v>8</v>
      </c>
      <c r="B169" s="84" t="s">
        <v>265</v>
      </c>
      <c r="C169" s="87" t="s">
        <v>316</v>
      </c>
      <c r="D169" s="249">
        <v>1</v>
      </c>
      <c r="E169" s="266"/>
      <c r="F169" s="754">
        <f t="shared" si="2"/>
        <v>0</v>
      </c>
      <c r="G169" s="697"/>
      <c r="H169" s="697"/>
      <c r="I169" s="697"/>
      <c r="J169" s="697"/>
    </row>
    <row r="170" spans="1:10" ht="51.75" customHeight="1" x14ac:dyDescent="0.25">
      <c r="A170" s="83" t="s">
        <v>217</v>
      </c>
      <c r="B170" s="84" t="s">
        <v>266</v>
      </c>
      <c r="C170" s="87" t="s">
        <v>315</v>
      </c>
      <c r="D170" s="249">
        <v>21</v>
      </c>
      <c r="E170" s="266"/>
      <c r="F170" s="754">
        <f t="shared" si="2"/>
        <v>0</v>
      </c>
      <c r="G170" s="697"/>
      <c r="H170" s="697"/>
      <c r="I170" s="697"/>
      <c r="J170" s="697"/>
    </row>
    <row r="171" spans="1:10" ht="15.75" x14ac:dyDescent="0.25">
      <c r="A171" s="83" t="s">
        <v>220</v>
      </c>
      <c r="B171" s="84" t="s">
        <v>267</v>
      </c>
      <c r="C171" s="87"/>
      <c r="D171" s="249"/>
      <c r="E171" s="855"/>
      <c r="F171" s="754"/>
      <c r="G171" s="697"/>
      <c r="H171" s="697"/>
      <c r="I171" s="697"/>
      <c r="J171" s="697"/>
    </row>
    <row r="172" spans="1:10" ht="30" x14ac:dyDescent="0.25">
      <c r="A172" s="85">
        <v>1.1000000000000001</v>
      </c>
      <c r="B172" s="86" t="s">
        <v>268</v>
      </c>
      <c r="C172" s="87"/>
      <c r="D172" s="249"/>
      <c r="E172" s="855"/>
      <c r="F172" s="754"/>
      <c r="G172" s="697"/>
      <c r="H172" s="697"/>
      <c r="I172" s="697"/>
      <c r="J172" s="697"/>
    </row>
    <row r="173" spans="1:10" ht="15.75" x14ac:dyDescent="0.25">
      <c r="A173" s="83" t="s">
        <v>218</v>
      </c>
      <c r="B173" s="86" t="s">
        <v>269</v>
      </c>
      <c r="C173" s="87" t="s">
        <v>315</v>
      </c>
      <c r="D173" s="249">
        <v>4</v>
      </c>
      <c r="E173" s="266"/>
      <c r="F173" s="754">
        <f t="shared" si="2"/>
        <v>0</v>
      </c>
      <c r="G173" s="697"/>
      <c r="H173" s="697"/>
      <c r="I173" s="697"/>
      <c r="J173" s="697"/>
    </row>
    <row r="174" spans="1:10" ht="19.5" x14ac:dyDescent="0.25">
      <c r="A174" s="83" t="s">
        <v>219</v>
      </c>
      <c r="B174" s="86" t="s">
        <v>555</v>
      </c>
      <c r="C174" s="87" t="s">
        <v>315</v>
      </c>
      <c r="D174" s="249">
        <v>4</v>
      </c>
      <c r="E174" s="266"/>
      <c r="F174" s="754">
        <f t="shared" si="2"/>
        <v>0</v>
      </c>
      <c r="G174" s="697"/>
      <c r="H174" s="697"/>
      <c r="I174" s="697"/>
      <c r="J174" s="697"/>
    </row>
    <row r="175" spans="1:10" ht="15" x14ac:dyDescent="0.25">
      <c r="A175" s="85">
        <v>1.2</v>
      </c>
      <c r="B175" s="86" t="s">
        <v>270</v>
      </c>
      <c r="C175" s="87"/>
      <c r="D175" s="249"/>
      <c r="E175" s="855"/>
      <c r="F175" s="754"/>
      <c r="G175" s="697"/>
      <c r="H175" s="697"/>
      <c r="I175" s="697"/>
      <c r="J175" s="697"/>
    </row>
    <row r="176" spans="1:10" ht="15.75" x14ac:dyDescent="0.25">
      <c r="A176" s="83" t="s">
        <v>218</v>
      </c>
      <c r="B176" s="86" t="s">
        <v>271</v>
      </c>
      <c r="C176" s="87" t="s">
        <v>315</v>
      </c>
      <c r="D176" s="249">
        <v>6</v>
      </c>
      <c r="E176" s="266"/>
      <c r="F176" s="754">
        <f t="shared" si="2"/>
        <v>0</v>
      </c>
      <c r="G176" s="697"/>
      <c r="H176" s="697"/>
      <c r="I176" s="697"/>
      <c r="J176" s="697"/>
    </row>
    <row r="177" spans="1:10" ht="19.5" x14ac:dyDescent="0.25">
      <c r="A177" s="83" t="s">
        <v>219</v>
      </c>
      <c r="B177" s="86" t="s">
        <v>556</v>
      </c>
      <c r="C177" s="87" t="s">
        <v>315</v>
      </c>
      <c r="D177" s="249">
        <v>10</v>
      </c>
      <c r="E177" s="266"/>
      <c r="F177" s="754">
        <f t="shared" si="2"/>
        <v>0</v>
      </c>
      <c r="G177" s="697"/>
      <c r="H177" s="697"/>
      <c r="I177" s="697"/>
      <c r="J177" s="697"/>
    </row>
    <row r="178" spans="1:10" ht="60" x14ac:dyDescent="0.25">
      <c r="A178" s="83">
        <v>1.3</v>
      </c>
      <c r="B178" s="86" t="s">
        <v>557</v>
      </c>
      <c r="C178" s="87" t="s">
        <v>317</v>
      </c>
      <c r="D178" s="249">
        <v>1</v>
      </c>
      <c r="E178" s="266"/>
      <c r="F178" s="754">
        <f t="shared" si="2"/>
        <v>0</v>
      </c>
      <c r="G178" s="697"/>
      <c r="H178" s="697"/>
      <c r="I178" s="697"/>
      <c r="J178" s="697"/>
    </row>
    <row r="179" spans="1:10" ht="120" x14ac:dyDescent="0.25">
      <c r="A179" s="83">
        <v>1.4</v>
      </c>
      <c r="B179" s="86" t="s">
        <v>272</v>
      </c>
      <c r="C179" s="87" t="s">
        <v>317</v>
      </c>
      <c r="D179" s="249">
        <v>1</v>
      </c>
      <c r="E179" s="266"/>
      <c r="F179" s="754">
        <f t="shared" si="2"/>
        <v>0</v>
      </c>
      <c r="G179" s="697"/>
      <c r="H179" s="697"/>
      <c r="I179" s="697"/>
      <c r="J179" s="697"/>
    </row>
    <row r="180" spans="1:10" ht="45" x14ac:dyDescent="0.25">
      <c r="A180" s="83">
        <v>1.5</v>
      </c>
      <c r="B180" s="86" t="s">
        <v>558</v>
      </c>
      <c r="C180" s="87" t="s">
        <v>316</v>
      </c>
      <c r="D180" s="249">
        <v>1</v>
      </c>
      <c r="E180" s="266"/>
      <c r="F180" s="754">
        <f t="shared" si="2"/>
        <v>0</v>
      </c>
      <c r="G180" s="697"/>
      <c r="H180" s="697"/>
      <c r="I180" s="697"/>
      <c r="J180" s="697"/>
    </row>
    <row r="181" spans="1:10" ht="15.75" x14ac:dyDescent="0.25">
      <c r="A181" s="83" t="s">
        <v>224</v>
      </c>
      <c r="B181" s="84" t="s">
        <v>273</v>
      </c>
      <c r="C181" s="87"/>
      <c r="D181" s="249"/>
      <c r="E181" s="855"/>
      <c r="F181" s="754"/>
      <c r="G181" s="697"/>
      <c r="H181" s="697"/>
      <c r="I181" s="697"/>
      <c r="J181" s="697"/>
    </row>
    <row r="182" spans="1:10" ht="60" x14ac:dyDescent="0.25">
      <c r="A182" s="83" t="s">
        <v>486</v>
      </c>
      <c r="B182" s="86" t="s">
        <v>274</v>
      </c>
      <c r="C182" s="104" t="s">
        <v>317</v>
      </c>
      <c r="D182" s="249">
        <v>1</v>
      </c>
      <c r="E182" s="266"/>
      <c r="F182" s="754">
        <f t="shared" si="2"/>
        <v>0</v>
      </c>
      <c r="G182" s="697"/>
      <c r="H182" s="697"/>
      <c r="I182" s="697"/>
      <c r="J182" s="697"/>
    </row>
    <row r="183" spans="1:10" ht="60" x14ac:dyDescent="0.25">
      <c r="A183" s="83" t="s">
        <v>487</v>
      </c>
      <c r="B183" s="86" t="s">
        <v>559</v>
      </c>
      <c r="C183" s="104" t="s">
        <v>317</v>
      </c>
      <c r="D183" s="249">
        <v>1</v>
      </c>
      <c r="E183" s="266"/>
      <c r="F183" s="754">
        <f t="shared" si="2"/>
        <v>0</v>
      </c>
      <c r="G183" s="697"/>
      <c r="H183" s="697"/>
      <c r="I183" s="697"/>
      <c r="J183" s="697"/>
    </row>
    <row r="184" spans="1:10" ht="45" x14ac:dyDescent="0.25">
      <c r="A184" s="83" t="s">
        <v>488</v>
      </c>
      <c r="B184" s="86" t="s">
        <v>560</v>
      </c>
      <c r="C184" s="104" t="s">
        <v>317</v>
      </c>
      <c r="D184" s="249">
        <v>1</v>
      </c>
      <c r="E184" s="266"/>
      <c r="F184" s="754">
        <f t="shared" si="2"/>
        <v>0</v>
      </c>
      <c r="G184" s="697"/>
      <c r="H184" s="697"/>
      <c r="I184" s="697"/>
      <c r="J184" s="697"/>
    </row>
    <row r="185" spans="1:10" ht="15.75" x14ac:dyDescent="0.25">
      <c r="A185" s="83" t="s">
        <v>489</v>
      </c>
      <c r="B185" s="86" t="s">
        <v>561</v>
      </c>
      <c r="C185" s="104" t="s">
        <v>317</v>
      </c>
      <c r="D185" s="249">
        <v>1</v>
      </c>
      <c r="E185" s="266"/>
      <c r="F185" s="754">
        <f t="shared" si="2"/>
        <v>0</v>
      </c>
      <c r="G185" s="697"/>
      <c r="H185" s="697"/>
      <c r="I185" s="697"/>
      <c r="J185" s="697"/>
    </row>
    <row r="186" spans="1:10" ht="15" x14ac:dyDescent="0.25">
      <c r="A186" s="87"/>
      <c r="B186" s="86"/>
      <c r="C186" s="87"/>
      <c r="D186" s="249"/>
      <c r="E186" s="855"/>
      <c r="F186" s="754"/>
      <c r="G186" s="697"/>
      <c r="H186" s="697"/>
      <c r="I186" s="697"/>
      <c r="J186" s="697"/>
    </row>
    <row r="187" spans="1:10" ht="31.5" x14ac:dyDescent="0.25">
      <c r="A187" s="81" t="s">
        <v>490</v>
      </c>
      <c r="B187" s="84" t="s">
        <v>275</v>
      </c>
      <c r="C187" s="87"/>
      <c r="D187" s="249"/>
      <c r="E187" s="855"/>
      <c r="F187" s="754"/>
      <c r="G187" s="697"/>
      <c r="H187" s="697"/>
      <c r="I187" s="697"/>
      <c r="J187" s="697"/>
    </row>
    <row r="188" spans="1:10" ht="15" x14ac:dyDescent="0.25">
      <c r="A188" s="87">
        <v>1</v>
      </c>
      <c r="B188" s="86" t="s">
        <v>276</v>
      </c>
      <c r="C188" s="87"/>
      <c r="D188" s="249"/>
      <c r="E188" s="857"/>
      <c r="F188" s="754"/>
      <c r="G188" s="697"/>
      <c r="H188" s="697"/>
      <c r="I188" s="697"/>
      <c r="J188" s="697"/>
    </row>
    <row r="189" spans="1:10" ht="30" x14ac:dyDescent="0.25">
      <c r="A189" s="87" t="s">
        <v>211</v>
      </c>
      <c r="B189" s="86" t="s">
        <v>277</v>
      </c>
      <c r="C189" s="87" t="s">
        <v>315</v>
      </c>
      <c r="D189" s="249">
        <v>4</v>
      </c>
      <c r="E189" s="266"/>
      <c r="F189" s="754">
        <f t="shared" ref="F189:F245" si="3">(D189*E189)</f>
        <v>0</v>
      </c>
      <c r="G189" s="697"/>
      <c r="H189" s="697"/>
      <c r="I189" s="697"/>
      <c r="J189" s="697"/>
    </row>
    <row r="190" spans="1:10" ht="30" x14ac:dyDescent="0.25">
      <c r="A190" s="87" t="s">
        <v>212</v>
      </c>
      <c r="B190" s="86" t="s">
        <v>278</v>
      </c>
      <c r="C190" s="87" t="s">
        <v>315</v>
      </c>
      <c r="D190" s="249">
        <v>2</v>
      </c>
      <c r="E190" s="266"/>
      <c r="F190" s="754">
        <f t="shared" si="3"/>
        <v>0</v>
      </c>
      <c r="G190" s="697"/>
      <c r="H190" s="697"/>
      <c r="I190" s="697"/>
      <c r="J190" s="697"/>
    </row>
    <row r="191" spans="1:10" ht="30" x14ac:dyDescent="0.25">
      <c r="A191" s="87" t="s">
        <v>213</v>
      </c>
      <c r="B191" s="86" t="s">
        <v>279</v>
      </c>
      <c r="C191" s="87" t="s">
        <v>315</v>
      </c>
      <c r="D191" s="249">
        <v>4</v>
      </c>
      <c r="E191" s="266"/>
      <c r="F191" s="754">
        <f t="shared" si="3"/>
        <v>0</v>
      </c>
      <c r="G191" s="697"/>
      <c r="H191" s="697"/>
      <c r="I191" s="697"/>
      <c r="J191" s="697"/>
    </row>
    <row r="192" spans="1:10" ht="150" x14ac:dyDescent="0.25">
      <c r="A192" s="87">
        <v>2</v>
      </c>
      <c r="B192" s="86" t="s">
        <v>562</v>
      </c>
      <c r="C192" s="87"/>
      <c r="D192" s="249"/>
      <c r="E192" s="855"/>
      <c r="F192" s="754"/>
      <c r="G192" s="697"/>
      <c r="H192" s="697"/>
      <c r="I192" s="697"/>
      <c r="J192" s="697"/>
    </row>
    <row r="193" spans="1:10" ht="15.75" x14ac:dyDescent="0.25">
      <c r="A193" s="87" t="s">
        <v>211</v>
      </c>
      <c r="B193" s="86" t="s">
        <v>563</v>
      </c>
      <c r="C193" s="87" t="s">
        <v>315</v>
      </c>
      <c r="D193" s="249">
        <v>15</v>
      </c>
      <c r="E193" s="266"/>
      <c r="F193" s="754">
        <f t="shared" si="3"/>
        <v>0</v>
      </c>
      <c r="G193" s="697"/>
      <c r="H193" s="697"/>
      <c r="I193" s="697"/>
      <c r="J193" s="697"/>
    </row>
    <row r="194" spans="1:10" ht="15.75" x14ac:dyDescent="0.25">
      <c r="A194" s="87" t="s">
        <v>212</v>
      </c>
      <c r="B194" s="86" t="s">
        <v>564</v>
      </c>
      <c r="C194" s="87" t="s">
        <v>315</v>
      </c>
      <c r="D194" s="249">
        <v>20</v>
      </c>
      <c r="E194" s="266"/>
      <c r="F194" s="754">
        <f t="shared" si="3"/>
        <v>0</v>
      </c>
      <c r="G194" s="697"/>
      <c r="H194" s="697"/>
      <c r="I194" s="697"/>
      <c r="J194" s="697"/>
    </row>
    <row r="195" spans="1:10" ht="15.75" x14ac:dyDescent="0.25">
      <c r="A195" s="87" t="s">
        <v>213</v>
      </c>
      <c r="B195" s="86" t="s">
        <v>565</v>
      </c>
      <c r="C195" s="87" t="s">
        <v>315</v>
      </c>
      <c r="D195" s="249">
        <v>2</v>
      </c>
      <c r="E195" s="266"/>
      <c r="F195" s="754">
        <f t="shared" si="3"/>
        <v>0</v>
      </c>
      <c r="G195" s="697"/>
      <c r="H195" s="697"/>
      <c r="I195" s="697"/>
      <c r="J195" s="697"/>
    </row>
    <row r="196" spans="1:10" ht="15.75" x14ac:dyDescent="0.25">
      <c r="A196" s="87" t="s">
        <v>214</v>
      </c>
      <c r="B196" s="86" t="s">
        <v>566</v>
      </c>
      <c r="C196" s="87" t="s">
        <v>315</v>
      </c>
      <c r="D196" s="249">
        <v>2</v>
      </c>
      <c r="E196" s="266"/>
      <c r="F196" s="754">
        <f t="shared" si="3"/>
        <v>0</v>
      </c>
      <c r="G196" s="697"/>
      <c r="H196" s="697"/>
      <c r="I196" s="697"/>
      <c r="J196" s="697"/>
    </row>
    <row r="197" spans="1:10" ht="15.75" x14ac:dyDescent="0.25">
      <c r="A197" s="87" t="s">
        <v>215</v>
      </c>
      <c r="B197" s="86" t="s">
        <v>567</v>
      </c>
      <c r="C197" s="87" t="s">
        <v>315</v>
      </c>
      <c r="D197" s="249">
        <v>4</v>
      </c>
      <c r="E197" s="266"/>
      <c r="F197" s="754">
        <f t="shared" si="3"/>
        <v>0</v>
      </c>
      <c r="G197" s="697"/>
      <c r="H197" s="697"/>
      <c r="I197" s="697"/>
      <c r="J197" s="697"/>
    </row>
    <row r="198" spans="1:10" ht="15.75" x14ac:dyDescent="0.25">
      <c r="A198" s="87" t="s">
        <v>221</v>
      </c>
      <c r="B198" s="86" t="s">
        <v>568</v>
      </c>
      <c r="C198" s="87" t="s">
        <v>315</v>
      </c>
      <c r="D198" s="249">
        <v>10</v>
      </c>
      <c r="E198" s="266"/>
      <c r="F198" s="754">
        <f t="shared" si="3"/>
        <v>0</v>
      </c>
      <c r="G198" s="697"/>
      <c r="H198" s="697"/>
      <c r="I198" s="697"/>
      <c r="J198" s="697"/>
    </row>
    <row r="199" spans="1:10" ht="15.75" x14ac:dyDescent="0.25">
      <c r="A199" s="87" t="s">
        <v>222</v>
      </c>
      <c r="B199" s="86" t="s">
        <v>569</v>
      </c>
      <c r="C199" s="87" t="s">
        <v>315</v>
      </c>
      <c r="D199" s="249">
        <v>16</v>
      </c>
      <c r="E199" s="266"/>
      <c r="F199" s="754">
        <f t="shared" si="3"/>
        <v>0</v>
      </c>
      <c r="G199" s="697"/>
      <c r="H199" s="697"/>
      <c r="I199" s="697"/>
      <c r="J199" s="697"/>
    </row>
    <row r="200" spans="1:10" ht="30.75" x14ac:dyDescent="0.25">
      <c r="A200" s="87" t="s">
        <v>223</v>
      </c>
      <c r="B200" s="86" t="s">
        <v>570</v>
      </c>
      <c r="C200" s="87" t="s">
        <v>315</v>
      </c>
      <c r="D200" s="249">
        <v>5</v>
      </c>
      <c r="E200" s="266"/>
      <c r="F200" s="754">
        <f t="shared" si="3"/>
        <v>0</v>
      </c>
      <c r="G200" s="697"/>
      <c r="H200" s="697"/>
      <c r="I200" s="697"/>
      <c r="J200" s="697"/>
    </row>
    <row r="201" spans="1:10" ht="45.75" x14ac:dyDescent="0.25">
      <c r="A201" s="87" t="s">
        <v>200</v>
      </c>
      <c r="B201" s="86" t="s">
        <v>571</v>
      </c>
      <c r="C201" s="87" t="s">
        <v>315</v>
      </c>
      <c r="D201" s="249">
        <v>2</v>
      </c>
      <c r="E201" s="266"/>
      <c r="F201" s="754">
        <f t="shared" si="3"/>
        <v>0</v>
      </c>
      <c r="G201" s="697"/>
      <c r="H201" s="697"/>
      <c r="I201" s="697"/>
      <c r="J201" s="697"/>
    </row>
    <row r="202" spans="1:10" ht="15" x14ac:dyDescent="0.25">
      <c r="A202" s="87">
        <v>3</v>
      </c>
      <c r="B202" s="86" t="s">
        <v>280</v>
      </c>
      <c r="C202" s="87" t="s">
        <v>315</v>
      </c>
      <c r="D202" s="249">
        <v>10</v>
      </c>
      <c r="E202" s="266"/>
      <c r="F202" s="754">
        <f t="shared" si="3"/>
        <v>0</v>
      </c>
      <c r="G202" s="697"/>
      <c r="H202" s="697"/>
      <c r="I202" s="697"/>
      <c r="J202" s="697"/>
    </row>
    <row r="203" spans="1:10" ht="15" x14ac:dyDescent="0.25">
      <c r="A203" s="87">
        <v>4</v>
      </c>
      <c r="B203" s="86" t="s">
        <v>281</v>
      </c>
      <c r="C203" s="87" t="s">
        <v>315</v>
      </c>
      <c r="D203" s="249">
        <v>16</v>
      </c>
      <c r="E203" s="266"/>
      <c r="F203" s="754">
        <f t="shared" si="3"/>
        <v>0</v>
      </c>
      <c r="G203" s="697"/>
      <c r="H203" s="697"/>
      <c r="I203" s="697"/>
      <c r="J203" s="697"/>
    </row>
    <row r="204" spans="1:10" ht="45" x14ac:dyDescent="0.25">
      <c r="A204" s="87">
        <v>5</v>
      </c>
      <c r="B204" s="86" t="s">
        <v>282</v>
      </c>
      <c r="C204" s="87" t="s">
        <v>313</v>
      </c>
      <c r="D204" s="249">
        <v>1</v>
      </c>
      <c r="E204" s="266"/>
      <c r="F204" s="754">
        <f t="shared" si="3"/>
        <v>0</v>
      </c>
      <c r="G204" s="697"/>
      <c r="H204" s="697"/>
      <c r="I204" s="697"/>
      <c r="J204" s="697"/>
    </row>
    <row r="205" spans="1:10" ht="63" x14ac:dyDescent="0.25">
      <c r="A205" s="81" t="s">
        <v>225</v>
      </c>
      <c r="B205" s="84" t="s">
        <v>572</v>
      </c>
      <c r="C205" s="87"/>
      <c r="D205" s="249"/>
      <c r="E205" s="855"/>
      <c r="F205" s="754"/>
      <c r="G205" s="697"/>
      <c r="H205" s="697"/>
      <c r="I205" s="697"/>
      <c r="J205" s="697"/>
    </row>
    <row r="206" spans="1:10" ht="30" x14ac:dyDescent="0.25">
      <c r="A206" s="85">
        <v>1.1000000000000001</v>
      </c>
      <c r="B206" s="86" t="s">
        <v>283</v>
      </c>
      <c r="C206" s="87" t="s">
        <v>317</v>
      </c>
      <c r="D206" s="249">
        <v>1</v>
      </c>
      <c r="E206" s="266"/>
      <c r="F206" s="754">
        <f t="shared" si="3"/>
        <v>0</v>
      </c>
      <c r="G206" s="697"/>
      <c r="H206" s="697"/>
      <c r="I206" s="697"/>
      <c r="J206" s="697"/>
    </row>
    <row r="207" spans="1:10" ht="30" x14ac:dyDescent="0.25">
      <c r="A207" s="85">
        <v>1.2</v>
      </c>
      <c r="B207" s="86" t="s">
        <v>284</v>
      </c>
      <c r="C207" s="87" t="s">
        <v>317</v>
      </c>
      <c r="D207" s="249">
        <v>1</v>
      </c>
      <c r="E207" s="266"/>
      <c r="F207" s="754">
        <f t="shared" si="3"/>
        <v>0</v>
      </c>
      <c r="G207" s="697"/>
      <c r="H207" s="697"/>
      <c r="I207" s="697"/>
      <c r="J207" s="697"/>
    </row>
    <row r="208" spans="1:10" ht="30" x14ac:dyDescent="0.25">
      <c r="A208" s="85">
        <v>1.3</v>
      </c>
      <c r="B208" s="86" t="s">
        <v>285</v>
      </c>
      <c r="C208" s="87" t="s">
        <v>317</v>
      </c>
      <c r="D208" s="249">
        <v>1</v>
      </c>
      <c r="E208" s="266"/>
      <c r="F208" s="754">
        <f t="shared" si="3"/>
        <v>0</v>
      </c>
      <c r="G208" s="697"/>
      <c r="H208" s="697"/>
      <c r="I208" s="697"/>
      <c r="J208" s="697"/>
    </row>
    <row r="209" spans="1:10" ht="31.5" x14ac:dyDescent="0.25">
      <c r="A209" s="83" t="s">
        <v>226</v>
      </c>
      <c r="B209" s="84" t="s">
        <v>286</v>
      </c>
      <c r="C209" s="87" t="s">
        <v>318</v>
      </c>
      <c r="D209" s="249">
        <v>6</v>
      </c>
      <c r="E209" s="266"/>
      <c r="F209" s="754">
        <f t="shared" si="3"/>
        <v>0</v>
      </c>
      <c r="G209" s="697"/>
      <c r="H209" s="697"/>
      <c r="I209" s="697"/>
      <c r="J209" s="697"/>
    </row>
    <row r="210" spans="1:10" ht="15.75" x14ac:dyDescent="0.25">
      <c r="A210" s="81" t="s">
        <v>227</v>
      </c>
      <c r="B210" s="84" t="s">
        <v>287</v>
      </c>
      <c r="C210" s="87"/>
      <c r="D210" s="249"/>
      <c r="E210" s="855"/>
      <c r="F210" s="754"/>
      <c r="G210" s="697"/>
      <c r="H210" s="697"/>
      <c r="I210" s="697"/>
      <c r="J210" s="697"/>
    </row>
    <row r="211" spans="1:10" ht="45" x14ac:dyDescent="0.25">
      <c r="A211" s="81"/>
      <c r="B211" s="86" t="s">
        <v>670</v>
      </c>
      <c r="C211" s="87" t="s">
        <v>319</v>
      </c>
      <c r="D211" s="249">
        <v>170</v>
      </c>
      <c r="E211" s="266"/>
      <c r="F211" s="754">
        <f t="shared" si="3"/>
        <v>0</v>
      </c>
      <c r="G211" s="697"/>
      <c r="H211" s="697"/>
      <c r="I211" s="697"/>
      <c r="J211" s="697"/>
    </row>
    <row r="212" spans="1:10" ht="45" x14ac:dyDescent="0.25">
      <c r="A212" s="81"/>
      <c r="B212" s="86" t="s">
        <v>671</v>
      </c>
      <c r="C212" s="87" t="s">
        <v>319</v>
      </c>
      <c r="D212" s="249">
        <v>42</v>
      </c>
      <c r="E212" s="266"/>
      <c r="F212" s="754">
        <f t="shared" si="3"/>
        <v>0</v>
      </c>
      <c r="G212" s="697"/>
      <c r="H212" s="697"/>
      <c r="I212" s="697"/>
      <c r="J212" s="697"/>
    </row>
    <row r="213" spans="1:10" ht="45" x14ac:dyDescent="0.25">
      <c r="A213" s="87"/>
      <c r="B213" s="86" t="s">
        <v>664</v>
      </c>
      <c r="C213" s="87" t="s">
        <v>319</v>
      </c>
      <c r="D213" s="249">
        <v>58</v>
      </c>
      <c r="E213" s="266"/>
      <c r="F213" s="754">
        <f t="shared" si="3"/>
        <v>0</v>
      </c>
      <c r="G213" s="697"/>
      <c r="H213" s="697"/>
      <c r="I213" s="697"/>
      <c r="J213" s="697"/>
    </row>
    <row r="214" spans="1:10" ht="15.75" x14ac:dyDescent="0.25">
      <c r="A214" s="81" t="s">
        <v>228</v>
      </c>
      <c r="B214" s="84" t="s">
        <v>573</v>
      </c>
      <c r="C214" s="87" t="s">
        <v>317</v>
      </c>
      <c r="D214" s="249">
        <v>1</v>
      </c>
      <c r="E214" s="266"/>
      <c r="F214" s="754">
        <f t="shared" si="3"/>
        <v>0</v>
      </c>
      <c r="G214" s="697"/>
      <c r="H214" s="697"/>
      <c r="I214" s="697"/>
      <c r="J214" s="697"/>
    </row>
    <row r="215" spans="1:10" ht="15.75" x14ac:dyDescent="0.25">
      <c r="A215" s="105"/>
      <c r="B215" s="106"/>
      <c r="C215" s="107"/>
      <c r="D215" s="249"/>
      <c r="E215" s="855"/>
      <c r="F215" s="754"/>
      <c r="G215" s="697"/>
      <c r="H215" s="697"/>
      <c r="I215" s="697"/>
      <c r="J215" s="697"/>
    </row>
    <row r="216" spans="1:10" ht="47.25" x14ac:dyDescent="0.25">
      <c r="A216" s="105" t="s">
        <v>491</v>
      </c>
      <c r="B216" s="106" t="s">
        <v>574</v>
      </c>
      <c r="C216" s="107" t="s">
        <v>317</v>
      </c>
      <c r="D216" s="249">
        <v>1</v>
      </c>
      <c r="E216" s="266"/>
      <c r="F216" s="754">
        <f t="shared" si="3"/>
        <v>0</v>
      </c>
      <c r="G216" s="697"/>
      <c r="H216" s="697"/>
      <c r="I216" s="697"/>
      <c r="J216" s="697"/>
    </row>
    <row r="217" spans="1:10" ht="78.75" x14ac:dyDescent="0.25">
      <c r="A217" s="81" t="s">
        <v>492</v>
      </c>
      <c r="B217" s="84" t="s">
        <v>290</v>
      </c>
      <c r="C217" s="87"/>
      <c r="D217" s="249"/>
      <c r="E217" s="855"/>
      <c r="F217" s="754"/>
      <c r="G217" s="697"/>
      <c r="H217" s="697"/>
      <c r="I217" s="697"/>
      <c r="J217" s="697"/>
    </row>
    <row r="218" spans="1:10" ht="30" x14ac:dyDescent="0.25">
      <c r="A218" s="87">
        <v>1</v>
      </c>
      <c r="B218" s="86" t="s">
        <v>575</v>
      </c>
      <c r="C218" s="87" t="s">
        <v>317</v>
      </c>
      <c r="D218" s="249">
        <v>1</v>
      </c>
      <c r="E218" s="266"/>
      <c r="F218" s="754">
        <f t="shared" si="3"/>
        <v>0</v>
      </c>
      <c r="G218" s="697"/>
      <c r="H218" s="697"/>
      <c r="I218" s="697"/>
      <c r="J218" s="697"/>
    </row>
    <row r="219" spans="1:10" ht="15" x14ac:dyDescent="0.25">
      <c r="A219" s="85">
        <v>2</v>
      </c>
      <c r="B219" s="86" t="s">
        <v>576</v>
      </c>
      <c r="C219" s="87" t="s">
        <v>317</v>
      </c>
      <c r="D219" s="249">
        <v>1</v>
      </c>
      <c r="E219" s="266"/>
      <c r="F219" s="754">
        <f t="shared" si="3"/>
        <v>0</v>
      </c>
      <c r="G219" s="697"/>
      <c r="H219" s="697"/>
      <c r="I219" s="697"/>
      <c r="J219" s="697"/>
    </row>
    <row r="220" spans="1:10" ht="15" x14ac:dyDescent="0.25">
      <c r="A220" s="85">
        <v>3</v>
      </c>
      <c r="B220" s="86" t="s">
        <v>577</v>
      </c>
      <c r="C220" s="87" t="s">
        <v>317</v>
      </c>
      <c r="D220" s="249">
        <v>1</v>
      </c>
      <c r="E220" s="266"/>
      <c r="F220" s="754">
        <f t="shared" si="3"/>
        <v>0</v>
      </c>
      <c r="G220" s="697"/>
      <c r="H220" s="697"/>
      <c r="I220" s="697"/>
      <c r="J220" s="697"/>
    </row>
    <row r="221" spans="1:10" ht="30" x14ac:dyDescent="0.25">
      <c r="A221" s="85">
        <v>4</v>
      </c>
      <c r="B221" s="86" t="s">
        <v>578</v>
      </c>
      <c r="C221" s="87" t="s">
        <v>317</v>
      </c>
      <c r="D221" s="249">
        <v>1</v>
      </c>
      <c r="E221" s="266"/>
      <c r="F221" s="754">
        <f t="shared" si="3"/>
        <v>0</v>
      </c>
      <c r="G221" s="697"/>
      <c r="H221" s="697"/>
      <c r="I221" s="697"/>
      <c r="J221" s="697"/>
    </row>
    <row r="222" spans="1:10" ht="30" x14ac:dyDescent="0.25">
      <c r="A222" s="85">
        <v>5</v>
      </c>
      <c r="B222" s="86" t="s">
        <v>579</v>
      </c>
      <c r="C222" s="87" t="s">
        <v>317</v>
      </c>
      <c r="D222" s="249">
        <v>1</v>
      </c>
      <c r="E222" s="266"/>
      <c r="F222" s="754">
        <f t="shared" si="3"/>
        <v>0</v>
      </c>
      <c r="G222" s="697"/>
      <c r="H222" s="697"/>
      <c r="I222" s="697"/>
      <c r="J222" s="697"/>
    </row>
    <row r="223" spans="1:10" ht="15" x14ac:dyDescent="0.25">
      <c r="A223" s="85">
        <v>6</v>
      </c>
      <c r="B223" s="86" t="s">
        <v>580</v>
      </c>
      <c r="C223" s="87" t="s">
        <v>317</v>
      </c>
      <c r="D223" s="249">
        <v>1</v>
      </c>
      <c r="E223" s="266"/>
      <c r="F223" s="754">
        <f t="shared" si="3"/>
        <v>0</v>
      </c>
      <c r="G223" s="697"/>
      <c r="H223" s="697"/>
      <c r="I223" s="697"/>
      <c r="J223" s="697"/>
    </row>
    <row r="224" spans="1:10" ht="15" x14ac:dyDescent="0.25">
      <c r="A224" s="85">
        <v>7</v>
      </c>
      <c r="B224" s="86" t="s">
        <v>581</v>
      </c>
      <c r="C224" s="87" t="s">
        <v>317</v>
      </c>
      <c r="D224" s="249">
        <v>1</v>
      </c>
      <c r="E224" s="266"/>
      <c r="F224" s="754">
        <f t="shared" si="3"/>
        <v>0</v>
      </c>
      <c r="G224" s="697"/>
      <c r="H224" s="697"/>
      <c r="I224" s="697"/>
      <c r="J224" s="697"/>
    </row>
    <row r="225" spans="1:10" ht="15" x14ac:dyDescent="0.25">
      <c r="A225" s="85">
        <v>8</v>
      </c>
      <c r="B225" s="86" t="s">
        <v>582</v>
      </c>
      <c r="C225" s="87" t="s">
        <v>317</v>
      </c>
      <c r="D225" s="249">
        <v>1</v>
      </c>
      <c r="E225" s="266"/>
      <c r="F225" s="754">
        <f t="shared" si="3"/>
        <v>0</v>
      </c>
      <c r="G225" s="697"/>
      <c r="H225" s="697"/>
      <c r="I225" s="697"/>
      <c r="J225" s="697"/>
    </row>
    <row r="226" spans="1:10" ht="30" x14ac:dyDescent="0.25">
      <c r="A226" s="85">
        <v>9</v>
      </c>
      <c r="B226" s="86" t="s">
        <v>583</v>
      </c>
      <c r="C226" s="87" t="s">
        <v>317</v>
      </c>
      <c r="D226" s="249">
        <v>1</v>
      </c>
      <c r="E226" s="266"/>
      <c r="F226" s="754">
        <f t="shared" si="3"/>
        <v>0</v>
      </c>
      <c r="G226" s="697"/>
      <c r="H226" s="697"/>
      <c r="I226" s="697"/>
      <c r="J226" s="697"/>
    </row>
    <row r="227" spans="1:10" ht="30" x14ac:dyDescent="0.25">
      <c r="A227" s="85">
        <v>10</v>
      </c>
      <c r="B227" s="86" t="s">
        <v>584</v>
      </c>
      <c r="C227" s="87" t="s">
        <v>313</v>
      </c>
      <c r="D227" s="249">
        <v>1</v>
      </c>
      <c r="E227" s="266"/>
      <c r="F227" s="754">
        <f t="shared" si="3"/>
        <v>0</v>
      </c>
      <c r="G227" s="697"/>
      <c r="H227" s="697"/>
      <c r="I227" s="697"/>
      <c r="J227" s="697"/>
    </row>
    <row r="228" spans="1:10" ht="15" x14ac:dyDescent="0.25">
      <c r="A228" s="85">
        <v>11</v>
      </c>
      <c r="B228" s="86" t="s">
        <v>585</v>
      </c>
      <c r="C228" s="87" t="s">
        <v>317</v>
      </c>
      <c r="D228" s="249">
        <v>1</v>
      </c>
      <c r="E228" s="266"/>
      <c r="F228" s="754">
        <f t="shared" si="3"/>
        <v>0</v>
      </c>
      <c r="G228" s="697"/>
      <c r="H228" s="697"/>
      <c r="I228" s="697"/>
      <c r="J228" s="697"/>
    </row>
    <row r="229" spans="1:10" ht="15" x14ac:dyDescent="0.25">
      <c r="A229" s="85">
        <v>12</v>
      </c>
      <c r="B229" s="86" t="s">
        <v>586</v>
      </c>
      <c r="C229" s="87" t="s">
        <v>317</v>
      </c>
      <c r="D229" s="249">
        <v>1</v>
      </c>
      <c r="E229" s="266"/>
      <c r="F229" s="754">
        <f t="shared" si="3"/>
        <v>0</v>
      </c>
      <c r="G229" s="697"/>
      <c r="H229" s="697"/>
      <c r="I229" s="697"/>
      <c r="J229" s="697"/>
    </row>
    <row r="230" spans="1:10" ht="30" x14ac:dyDescent="0.25">
      <c r="A230" s="85">
        <v>13</v>
      </c>
      <c r="B230" s="86" t="s">
        <v>587</v>
      </c>
      <c r="C230" s="87" t="s">
        <v>317</v>
      </c>
      <c r="D230" s="249">
        <v>1</v>
      </c>
      <c r="E230" s="266"/>
      <c r="F230" s="754">
        <f t="shared" si="3"/>
        <v>0</v>
      </c>
      <c r="G230" s="697"/>
      <c r="H230" s="697"/>
      <c r="I230" s="697"/>
      <c r="J230" s="697"/>
    </row>
    <row r="231" spans="1:10" ht="30" x14ac:dyDescent="0.25">
      <c r="A231" s="85">
        <v>14</v>
      </c>
      <c r="B231" s="86" t="s">
        <v>672</v>
      </c>
      <c r="C231" s="87" t="s">
        <v>317</v>
      </c>
      <c r="D231" s="249">
        <v>1</v>
      </c>
      <c r="E231" s="266"/>
      <c r="F231" s="754">
        <f t="shared" si="3"/>
        <v>0</v>
      </c>
      <c r="G231" s="697"/>
      <c r="H231" s="697"/>
      <c r="I231" s="697"/>
      <c r="J231" s="697"/>
    </row>
    <row r="232" spans="1:10" ht="15" x14ac:dyDescent="0.25">
      <c r="A232" s="85">
        <v>15</v>
      </c>
      <c r="B232" s="86" t="s">
        <v>291</v>
      </c>
      <c r="C232" s="87" t="s">
        <v>317</v>
      </c>
      <c r="D232" s="249">
        <v>1</v>
      </c>
      <c r="E232" s="266"/>
      <c r="F232" s="754">
        <f t="shared" si="3"/>
        <v>0</v>
      </c>
      <c r="G232" s="697"/>
      <c r="H232" s="697"/>
      <c r="I232" s="697"/>
      <c r="J232" s="697"/>
    </row>
    <row r="233" spans="1:10" ht="15" x14ac:dyDescent="0.25">
      <c r="A233" s="85">
        <v>16</v>
      </c>
      <c r="B233" s="86" t="s">
        <v>666</v>
      </c>
      <c r="C233" s="87" t="s">
        <v>317</v>
      </c>
      <c r="D233" s="249">
        <v>1</v>
      </c>
      <c r="E233" s="266"/>
      <c r="F233" s="754">
        <f>(D233*E233)</f>
        <v>0</v>
      </c>
      <c r="G233" s="697"/>
      <c r="H233" s="697"/>
      <c r="I233" s="697"/>
      <c r="J233" s="697"/>
    </row>
    <row r="234" spans="1:10" ht="15" x14ac:dyDescent="0.25">
      <c r="A234" s="85">
        <v>17</v>
      </c>
      <c r="B234" s="86" t="s">
        <v>755</v>
      </c>
      <c r="C234" s="87" t="s">
        <v>317</v>
      </c>
      <c r="D234" s="249">
        <v>1</v>
      </c>
      <c r="E234" s="266"/>
      <c r="F234" s="754">
        <f>(D234*E234)</f>
        <v>0</v>
      </c>
      <c r="G234" s="697"/>
      <c r="H234" s="697"/>
      <c r="I234" s="697"/>
      <c r="J234" s="697"/>
    </row>
    <row r="235" spans="1:10" ht="15" x14ac:dyDescent="0.25">
      <c r="A235" s="85">
        <v>18</v>
      </c>
      <c r="B235" s="86" t="s">
        <v>291</v>
      </c>
      <c r="C235" s="87" t="s">
        <v>317</v>
      </c>
      <c r="D235" s="249">
        <v>1</v>
      </c>
      <c r="E235" s="266"/>
      <c r="F235" s="754">
        <f t="shared" si="3"/>
        <v>0</v>
      </c>
      <c r="G235" s="697"/>
      <c r="H235" s="697"/>
      <c r="I235" s="697"/>
      <c r="J235" s="697"/>
    </row>
    <row r="236" spans="1:10" ht="15" x14ac:dyDescent="0.25">
      <c r="A236" s="85">
        <v>19</v>
      </c>
      <c r="B236" s="86" t="s">
        <v>588</v>
      </c>
      <c r="C236" s="87" t="s">
        <v>317</v>
      </c>
      <c r="D236" s="249">
        <v>1</v>
      </c>
      <c r="E236" s="266"/>
      <c r="F236" s="754">
        <f t="shared" si="3"/>
        <v>0</v>
      </c>
      <c r="G236" s="697"/>
      <c r="H236" s="697"/>
      <c r="I236" s="697"/>
      <c r="J236" s="697"/>
    </row>
    <row r="237" spans="1:10" ht="15" x14ac:dyDescent="0.25">
      <c r="A237" s="85">
        <v>20</v>
      </c>
      <c r="B237" s="86" t="s">
        <v>589</v>
      </c>
      <c r="C237" s="87" t="s">
        <v>317</v>
      </c>
      <c r="D237" s="249">
        <v>1</v>
      </c>
      <c r="E237" s="266"/>
      <c r="F237" s="754">
        <f t="shared" si="3"/>
        <v>0</v>
      </c>
      <c r="G237" s="697"/>
      <c r="H237" s="697"/>
      <c r="I237" s="697"/>
      <c r="J237" s="697"/>
    </row>
    <row r="238" spans="1:10" ht="15" x14ac:dyDescent="0.25">
      <c r="A238" s="85">
        <v>21</v>
      </c>
      <c r="B238" s="86" t="s">
        <v>590</v>
      </c>
      <c r="C238" s="87" t="s">
        <v>317</v>
      </c>
      <c r="D238" s="249">
        <v>1</v>
      </c>
      <c r="E238" s="266"/>
      <c r="F238" s="754">
        <f t="shared" si="3"/>
        <v>0</v>
      </c>
      <c r="G238" s="697"/>
      <c r="H238" s="697"/>
      <c r="I238" s="697"/>
      <c r="J238" s="697"/>
    </row>
    <row r="239" spans="1:10" ht="15" x14ac:dyDescent="0.25">
      <c r="A239" s="85">
        <v>22</v>
      </c>
      <c r="B239" s="86" t="s">
        <v>292</v>
      </c>
      <c r="C239" s="87" t="s">
        <v>317</v>
      </c>
      <c r="D239" s="249">
        <v>1</v>
      </c>
      <c r="E239" s="266"/>
      <c r="F239" s="754">
        <f t="shared" si="3"/>
        <v>0</v>
      </c>
      <c r="G239" s="697"/>
      <c r="H239" s="697"/>
      <c r="I239" s="697"/>
      <c r="J239" s="697"/>
    </row>
    <row r="240" spans="1:10" ht="31.5" x14ac:dyDescent="0.25">
      <c r="A240" s="83" t="s">
        <v>492</v>
      </c>
      <c r="B240" s="84" t="s">
        <v>293</v>
      </c>
      <c r="C240" s="87"/>
      <c r="D240" s="249"/>
      <c r="E240" s="855"/>
      <c r="F240" s="754"/>
      <c r="G240" s="697"/>
      <c r="H240" s="697"/>
      <c r="I240" s="697"/>
      <c r="J240" s="697"/>
    </row>
    <row r="241" spans="1:10" ht="15" x14ac:dyDescent="0.25">
      <c r="A241" s="87">
        <v>1</v>
      </c>
      <c r="B241" s="86" t="s">
        <v>294</v>
      </c>
      <c r="C241" s="87" t="s">
        <v>313</v>
      </c>
      <c r="D241" s="249">
        <v>1</v>
      </c>
      <c r="E241" s="266"/>
      <c r="F241" s="754">
        <f t="shared" si="3"/>
        <v>0</v>
      </c>
      <c r="G241" s="697"/>
      <c r="H241" s="697"/>
      <c r="I241" s="697"/>
      <c r="J241" s="697"/>
    </row>
    <row r="242" spans="1:10" ht="15" x14ac:dyDescent="0.25">
      <c r="A242" s="87">
        <v>2</v>
      </c>
      <c r="B242" s="86" t="s">
        <v>295</v>
      </c>
      <c r="C242" s="87" t="s">
        <v>313</v>
      </c>
      <c r="D242" s="249">
        <v>1</v>
      </c>
      <c r="E242" s="266"/>
      <c r="F242" s="754">
        <f t="shared" si="3"/>
        <v>0</v>
      </c>
      <c r="G242" s="697"/>
      <c r="H242" s="697"/>
      <c r="I242" s="697"/>
      <c r="J242" s="697"/>
    </row>
    <row r="243" spans="1:10" ht="15" x14ac:dyDescent="0.25">
      <c r="A243" s="87">
        <v>3</v>
      </c>
      <c r="B243" s="86" t="s">
        <v>296</v>
      </c>
      <c r="C243" s="87" t="s">
        <v>313</v>
      </c>
      <c r="D243" s="249">
        <v>1</v>
      </c>
      <c r="E243" s="266"/>
      <c r="F243" s="754">
        <f t="shared" si="3"/>
        <v>0</v>
      </c>
      <c r="G243" s="697"/>
      <c r="H243" s="697"/>
      <c r="I243" s="697"/>
      <c r="J243" s="697"/>
    </row>
    <row r="244" spans="1:10" ht="15" x14ac:dyDescent="0.25">
      <c r="A244" s="87">
        <v>4</v>
      </c>
      <c r="B244" s="86" t="s">
        <v>297</v>
      </c>
      <c r="C244" s="87" t="s">
        <v>313</v>
      </c>
      <c r="D244" s="249">
        <v>1</v>
      </c>
      <c r="E244" s="266"/>
      <c r="F244" s="754">
        <f t="shared" si="3"/>
        <v>0</v>
      </c>
      <c r="G244" s="697"/>
      <c r="H244" s="697"/>
      <c r="I244" s="697"/>
      <c r="J244" s="697"/>
    </row>
    <row r="245" spans="1:10" ht="15" x14ac:dyDescent="0.25">
      <c r="A245" s="87">
        <v>5</v>
      </c>
      <c r="B245" s="86" t="s">
        <v>298</v>
      </c>
      <c r="C245" s="87" t="s">
        <v>313</v>
      </c>
      <c r="D245" s="249">
        <v>1</v>
      </c>
      <c r="E245" s="266"/>
      <c r="F245" s="754">
        <f t="shared" si="3"/>
        <v>0</v>
      </c>
      <c r="G245" s="697"/>
      <c r="H245" s="697"/>
      <c r="I245" s="697"/>
      <c r="J245" s="697"/>
    </row>
    <row r="246" spans="1:10" ht="15" x14ac:dyDescent="0.25">
      <c r="A246" s="87">
        <v>6</v>
      </c>
      <c r="B246" s="86" t="s">
        <v>299</v>
      </c>
      <c r="C246" s="87" t="s">
        <v>313</v>
      </c>
      <c r="D246" s="249">
        <v>1</v>
      </c>
      <c r="E246" s="266"/>
      <c r="F246" s="754">
        <f t="shared" ref="F246:F261" si="4">(D246*E246)</f>
        <v>0</v>
      </c>
      <c r="G246" s="697"/>
      <c r="H246" s="697"/>
      <c r="I246" s="697"/>
      <c r="J246" s="697"/>
    </row>
    <row r="247" spans="1:10" ht="30" x14ac:dyDescent="0.25">
      <c r="A247" s="87">
        <v>7</v>
      </c>
      <c r="B247" s="86" t="s">
        <v>300</v>
      </c>
      <c r="C247" s="87" t="s">
        <v>313</v>
      </c>
      <c r="D247" s="249">
        <v>1</v>
      </c>
      <c r="E247" s="266"/>
      <c r="F247" s="754">
        <f t="shared" si="4"/>
        <v>0</v>
      </c>
      <c r="G247" s="697"/>
      <c r="H247" s="697"/>
      <c r="I247" s="697"/>
      <c r="J247" s="697"/>
    </row>
    <row r="248" spans="1:10" ht="30" x14ac:dyDescent="0.25">
      <c r="A248" s="87">
        <v>8</v>
      </c>
      <c r="B248" s="86" t="s">
        <v>301</v>
      </c>
      <c r="C248" s="87" t="s">
        <v>313</v>
      </c>
      <c r="D248" s="249">
        <v>1</v>
      </c>
      <c r="E248" s="266"/>
      <c r="F248" s="754">
        <f t="shared" si="4"/>
        <v>0</v>
      </c>
      <c r="G248" s="697"/>
      <c r="H248" s="697"/>
      <c r="I248" s="697"/>
      <c r="J248" s="697"/>
    </row>
    <row r="249" spans="1:10" ht="15" x14ac:dyDescent="0.25">
      <c r="A249" s="87">
        <v>9</v>
      </c>
      <c r="B249" s="86" t="s">
        <v>302</v>
      </c>
      <c r="C249" s="87" t="s">
        <v>313</v>
      </c>
      <c r="D249" s="249">
        <v>1</v>
      </c>
      <c r="E249" s="266"/>
      <c r="F249" s="754">
        <f t="shared" si="4"/>
        <v>0</v>
      </c>
      <c r="G249" s="697"/>
      <c r="H249" s="697"/>
      <c r="I249" s="697"/>
      <c r="J249" s="697"/>
    </row>
    <row r="250" spans="1:10" ht="30" x14ac:dyDescent="0.25">
      <c r="A250" s="87">
        <v>10</v>
      </c>
      <c r="B250" s="86" t="s">
        <v>303</v>
      </c>
      <c r="C250" s="87" t="s">
        <v>313</v>
      </c>
      <c r="D250" s="249">
        <v>1</v>
      </c>
      <c r="E250" s="266"/>
      <c r="F250" s="754">
        <f t="shared" si="4"/>
        <v>0</v>
      </c>
      <c r="G250" s="697"/>
      <c r="H250" s="697"/>
      <c r="I250" s="697"/>
      <c r="J250" s="697"/>
    </row>
    <row r="251" spans="1:10" ht="15" x14ac:dyDescent="0.25">
      <c r="A251" s="87">
        <v>11</v>
      </c>
      <c r="B251" s="86" t="s">
        <v>304</v>
      </c>
      <c r="C251" s="87" t="s">
        <v>313</v>
      </c>
      <c r="D251" s="249">
        <v>1</v>
      </c>
      <c r="E251" s="266"/>
      <c r="F251" s="754">
        <f t="shared" si="4"/>
        <v>0</v>
      </c>
      <c r="G251" s="697"/>
      <c r="H251" s="697"/>
      <c r="I251" s="697"/>
      <c r="J251" s="697"/>
    </row>
    <row r="252" spans="1:10" ht="15" x14ac:dyDescent="0.25">
      <c r="A252" s="87">
        <v>12</v>
      </c>
      <c r="B252" s="86" t="s">
        <v>305</v>
      </c>
      <c r="C252" s="87" t="s">
        <v>313</v>
      </c>
      <c r="D252" s="249">
        <v>1</v>
      </c>
      <c r="E252" s="266"/>
      <c r="F252" s="754">
        <f t="shared" si="4"/>
        <v>0</v>
      </c>
      <c r="G252" s="697"/>
      <c r="H252" s="697"/>
      <c r="I252" s="697"/>
      <c r="J252" s="697"/>
    </row>
    <row r="253" spans="1:10" ht="15" x14ac:dyDescent="0.25">
      <c r="A253" s="87">
        <v>13</v>
      </c>
      <c r="B253" s="86" t="s">
        <v>591</v>
      </c>
      <c r="C253" s="87" t="s">
        <v>313</v>
      </c>
      <c r="D253" s="249">
        <v>1</v>
      </c>
      <c r="E253" s="266"/>
      <c r="F253" s="754">
        <f t="shared" si="4"/>
        <v>0</v>
      </c>
      <c r="G253" s="697"/>
      <c r="H253" s="697"/>
      <c r="I253" s="697"/>
      <c r="J253" s="697"/>
    </row>
    <row r="254" spans="1:10" ht="30" x14ac:dyDescent="0.25">
      <c r="A254" s="87">
        <v>14</v>
      </c>
      <c r="B254" s="86" t="s">
        <v>306</v>
      </c>
      <c r="C254" s="87" t="s">
        <v>313</v>
      </c>
      <c r="D254" s="249">
        <v>1</v>
      </c>
      <c r="E254" s="266"/>
      <c r="F254" s="754">
        <f t="shared" si="4"/>
        <v>0</v>
      </c>
      <c r="G254" s="697"/>
      <c r="H254" s="697"/>
      <c r="I254" s="697"/>
      <c r="J254" s="697"/>
    </row>
    <row r="255" spans="1:10" ht="30" x14ac:dyDescent="0.25">
      <c r="A255" s="87">
        <v>15</v>
      </c>
      <c r="B255" s="86" t="s">
        <v>592</v>
      </c>
      <c r="C255" s="87" t="s">
        <v>313</v>
      </c>
      <c r="D255" s="249">
        <v>1</v>
      </c>
      <c r="E255" s="266"/>
      <c r="F255" s="754">
        <f t="shared" si="4"/>
        <v>0</v>
      </c>
      <c r="G255" s="697"/>
      <c r="H255" s="697"/>
      <c r="I255" s="697"/>
      <c r="J255" s="697"/>
    </row>
    <row r="256" spans="1:10" ht="15" x14ac:dyDescent="0.25">
      <c r="A256" s="87">
        <v>16</v>
      </c>
      <c r="B256" s="86" t="s">
        <v>307</v>
      </c>
      <c r="C256" s="87" t="s">
        <v>313</v>
      </c>
      <c r="D256" s="249">
        <v>1</v>
      </c>
      <c r="E256" s="266"/>
      <c r="F256" s="754"/>
      <c r="G256" s="697"/>
      <c r="H256" s="697"/>
      <c r="I256" s="697"/>
      <c r="J256" s="697"/>
    </row>
    <row r="257" spans="1:10" ht="15" x14ac:dyDescent="0.25">
      <c r="A257" s="87">
        <v>17</v>
      </c>
      <c r="B257" s="86" t="s">
        <v>308</v>
      </c>
      <c r="C257" s="87" t="s">
        <v>313</v>
      </c>
      <c r="D257" s="249">
        <v>1</v>
      </c>
      <c r="E257" s="266"/>
      <c r="F257" s="754">
        <f t="shared" si="4"/>
        <v>0</v>
      </c>
      <c r="G257" s="697"/>
      <c r="H257" s="697"/>
      <c r="I257" s="697"/>
      <c r="J257" s="697"/>
    </row>
    <row r="258" spans="1:10" ht="30" x14ac:dyDescent="0.25">
      <c r="A258" s="87">
        <v>18</v>
      </c>
      <c r="B258" s="86" t="s">
        <v>309</v>
      </c>
      <c r="C258" s="87" t="s">
        <v>313</v>
      </c>
      <c r="D258" s="249">
        <v>1</v>
      </c>
      <c r="E258" s="266"/>
      <c r="F258" s="754">
        <f t="shared" si="4"/>
        <v>0</v>
      </c>
      <c r="G258" s="697"/>
      <c r="H258" s="697"/>
      <c r="I258" s="697"/>
      <c r="J258" s="697"/>
    </row>
    <row r="259" spans="1:10" ht="30" x14ac:dyDescent="0.25">
      <c r="A259" s="87">
        <v>19</v>
      </c>
      <c r="B259" s="86" t="s">
        <v>310</v>
      </c>
      <c r="C259" s="87" t="s">
        <v>313</v>
      </c>
      <c r="D259" s="249">
        <v>1</v>
      </c>
      <c r="E259" s="266"/>
      <c r="F259" s="754">
        <f t="shared" si="4"/>
        <v>0</v>
      </c>
      <c r="G259" s="697"/>
      <c r="H259" s="697"/>
      <c r="I259" s="697"/>
      <c r="J259" s="697"/>
    </row>
    <row r="260" spans="1:10" ht="15" x14ac:dyDescent="0.25">
      <c r="A260" s="87">
        <v>20</v>
      </c>
      <c r="B260" s="86" t="s">
        <v>311</v>
      </c>
      <c r="C260" s="87" t="s">
        <v>315</v>
      </c>
      <c r="D260" s="249">
        <v>3</v>
      </c>
      <c r="E260" s="266"/>
      <c r="F260" s="754">
        <f t="shared" si="4"/>
        <v>0</v>
      </c>
      <c r="G260" s="697"/>
      <c r="H260" s="697"/>
      <c r="I260" s="697"/>
      <c r="J260" s="697"/>
    </row>
    <row r="261" spans="1:10" ht="45" x14ac:dyDescent="0.25">
      <c r="A261" s="85">
        <v>21</v>
      </c>
      <c r="B261" s="86" t="s">
        <v>593</v>
      </c>
      <c r="C261" s="87" t="s">
        <v>597</v>
      </c>
      <c r="D261" s="249">
        <v>1</v>
      </c>
      <c r="E261" s="266"/>
      <c r="F261" s="754">
        <f t="shared" si="4"/>
        <v>0</v>
      </c>
      <c r="G261" s="697"/>
      <c r="H261" s="697"/>
      <c r="I261" s="697"/>
      <c r="J261" s="697"/>
    </row>
    <row r="262" spans="1:10" ht="20.25" x14ac:dyDescent="0.25">
      <c r="A262" s="860" t="s">
        <v>374</v>
      </c>
      <c r="B262" s="861"/>
      <c r="C262" s="861"/>
      <c r="D262" s="861"/>
      <c r="E262" s="862"/>
      <c r="F262" s="754">
        <f>SUM(F19:F261)</f>
        <v>0</v>
      </c>
      <c r="G262" s="697"/>
      <c r="H262" s="697"/>
      <c r="I262" s="697"/>
      <c r="J262" s="697"/>
    </row>
    <row r="263" spans="1:10" x14ac:dyDescent="0.25">
      <c r="A263" s="849" t="s">
        <v>13</v>
      </c>
      <c r="B263" s="850" t="s">
        <v>760</v>
      </c>
      <c r="C263" s="850"/>
      <c r="D263" s="863"/>
      <c r="E263" s="863"/>
      <c r="F263" s="863"/>
      <c r="G263" s="697"/>
      <c r="H263" s="697"/>
      <c r="I263" s="697"/>
      <c r="J263" s="697"/>
    </row>
    <row r="264" spans="1:10" ht="15.75" x14ac:dyDescent="0.2">
      <c r="A264" s="864">
        <v>1</v>
      </c>
      <c r="B264" s="865" t="s">
        <v>322</v>
      </c>
      <c r="C264" s="866"/>
      <c r="D264" s="867"/>
      <c r="E264" s="766"/>
      <c r="F264" s="754"/>
      <c r="G264" s="697"/>
      <c r="H264" s="697"/>
      <c r="I264" s="697"/>
      <c r="J264" s="697"/>
    </row>
    <row r="265" spans="1:10" ht="15" x14ac:dyDescent="0.2">
      <c r="A265" s="864"/>
      <c r="B265" s="868"/>
      <c r="C265" s="866"/>
      <c r="D265" s="867"/>
      <c r="E265" s="766"/>
      <c r="F265" s="754"/>
      <c r="G265" s="697"/>
      <c r="H265" s="697"/>
      <c r="I265" s="697"/>
      <c r="J265" s="697"/>
    </row>
    <row r="266" spans="1:10" ht="99.75" x14ac:dyDescent="0.2">
      <c r="A266" s="864">
        <v>1.1000000000000001</v>
      </c>
      <c r="B266" s="869" t="s">
        <v>773</v>
      </c>
      <c r="C266" s="866"/>
      <c r="D266" s="867"/>
      <c r="E266" s="766"/>
      <c r="F266" s="754"/>
      <c r="G266" s="697"/>
      <c r="H266" s="697"/>
      <c r="I266" s="697"/>
      <c r="J266" s="697"/>
    </row>
    <row r="267" spans="1:10" ht="15.75" x14ac:dyDescent="0.2">
      <c r="A267" s="864"/>
      <c r="B267" s="865" t="s">
        <v>323</v>
      </c>
      <c r="C267" s="870"/>
      <c r="D267" s="871"/>
      <c r="E267" s="691"/>
      <c r="F267" s="754"/>
      <c r="G267" s="697"/>
      <c r="H267" s="697"/>
      <c r="I267" s="697"/>
      <c r="J267" s="697"/>
    </row>
    <row r="268" spans="1:10" ht="15.75" x14ac:dyDescent="0.25">
      <c r="A268" s="864"/>
      <c r="B268" s="865" t="s">
        <v>324</v>
      </c>
      <c r="C268" s="872" t="s">
        <v>319</v>
      </c>
      <c r="D268" s="873">
        <v>100</v>
      </c>
      <c r="E268" s="266"/>
      <c r="F268" s="874">
        <f>(D268*E268)</f>
        <v>0</v>
      </c>
      <c r="G268" s="697"/>
      <c r="H268" s="697"/>
      <c r="I268" s="697"/>
      <c r="J268" s="697"/>
    </row>
    <row r="269" spans="1:10" ht="15.75" x14ac:dyDescent="0.25">
      <c r="A269" s="864"/>
      <c r="B269" s="865" t="s">
        <v>325</v>
      </c>
      <c r="C269" s="872" t="s">
        <v>319</v>
      </c>
      <c r="D269" s="873">
        <v>60</v>
      </c>
      <c r="E269" s="266"/>
      <c r="F269" s="874">
        <f t="shared" ref="F269:F314" si="5">(D269*E269)</f>
        <v>0</v>
      </c>
      <c r="G269" s="697"/>
      <c r="H269" s="697"/>
      <c r="I269" s="697"/>
      <c r="J269" s="697"/>
    </row>
    <row r="270" spans="1:10" ht="57" x14ac:dyDescent="0.2">
      <c r="A270" s="864">
        <v>1.2</v>
      </c>
      <c r="B270" s="875" t="s">
        <v>326</v>
      </c>
      <c r="C270" s="872"/>
      <c r="D270" s="876"/>
      <c r="E270" s="877"/>
      <c r="F270" s="874"/>
      <c r="G270" s="697"/>
      <c r="H270" s="697"/>
      <c r="I270" s="697"/>
      <c r="J270" s="697"/>
    </row>
    <row r="271" spans="1:10" ht="15.75" x14ac:dyDescent="0.25">
      <c r="A271" s="864"/>
      <c r="B271" s="865" t="s">
        <v>324</v>
      </c>
      <c r="C271" s="872" t="s">
        <v>319</v>
      </c>
      <c r="D271" s="873">
        <v>2</v>
      </c>
      <c r="E271" s="266"/>
      <c r="F271" s="874">
        <f t="shared" si="5"/>
        <v>0</v>
      </c>
      <c r="G271" s="697"/>
      <c r="H271" s="697"/>
      <c r="I271" s="697"/>
      <c r="J271" s="697"/>
    </row>
    <row r="272" spans="1:10" ht="15.75" x14ac:dyDescent="0.25">
      <c r="A272" s="864"/>
      <c r="B272" s="865" t="s">
        <v>325</v>
      </c>
      <c r="C272" s="872" t="s">
        <v>319</v>
      </c>
      <c r="D272" s="873">
        <v>6</v>
      </c>
      <c r="E272" s="266"/>
      <c r="F272" s="874">
        <f t="shared" si="5"/>
        <v>0</v>
      </c>
      <c r="G272" s="697"/>
      <c r="H272" s="697"/>
      <c r="I272" s="697"/>
      <c r="J272" s="697"/>
    </row>
    <row r="273" spans="1:10" ht="47.25" x14ac:dyDescent="0.2">
      <c r="A273" s="864">
        <v>1.3</v>
      </c>
      <c r="B273" s="865" t="s">
        <v>327</v>
      </c>
      <c r="C273" s="870"/>
      <c r="D273" s="878"/>
      <c r="E273" s="877"/>
      <c r="F273" s="874"/>
      <c r="G273" s="697"/>
      <c r="H273" s="697"/>
      <c r="I273" s="697"/>
      <c r="J273" s="697"/>
    </row>
    <row r="274" spans="1:10" ht="15.75" x14ac:dyDescent="0.25">
      <c r="A274" s="864"/>
      <c r="B274" s="879" t="s">
        <v>328</v>
      </c>
      <c r="C274" s="870"/>
      <c r="D274" s="876"/>
      <c r="E274" s="877"/>
      <c r="F274" s="874"/>
      <c r="G274" s="697"/>
      <c r="H274" s="697"/>
      <c r="I274" s="697"/>
      <c r="J274" s="697"/>
    </row>
    <row r="275" spans="1:10" ht="15" x14ac:dyDescent="0.2">
      <c r="A275" s="864"/>
      <c r="B275" s="880" t="s">
        <v>329</v>
      </c>
      <c r="C275" s="872"/>
      <c r="D275" s="876"/>
      <c r="E275" s="877"/>
      <c r="F275" s="874"/>
      <c r="G275" s="697"/>
      <c r="H275" s="697"/>
      <c r="I275" s="697"/>
      <c r="J275" s="697"/>
    </row>
    <row r="276" spans="1:10" ht="30" x14ac:dyDescent="0.25">
      <c r="A276" s="864"/>
      <c r="B276" s="880" t="s">
        <v>330</v>
      </c>
      <c r="C276" s="872" t="s">
        <v>319</v>
      </c>
      <c r="D276" s="873">
        <v>8</v>
      </c>
      <c r="E276" s="266"/>
      <c r="F276" s="874">
        <f t="shared" si="5"/>
        <v>0</v>
      </c>
      <c r="G276" s="697"/>
      <c r="H276" s="697"/>
      <c r="I276" s="697"/>
      <c r="J276" s="697"/>
    </row>
    <row r="277" spans="1:10" ht="15" x14ac:dyDescent="0.25">
      <c r="A277" s="864"/>
      <c r="B277" s="880" t="s">
        <v>331</v>
      </c>
      <c r="C277" s="872" t="s">
        <v>319</v>
      </c>
      <c r="D277" s="873">
        <v>0.2</v>
      </c>
      <c r="E277" s="266"/>
      <c r="F277" s="874">
        <f t="shared" si="5"/>
        <v>0</v>
      </c>
      <c r="G277" s="697"/>
      <c r="H277" s="697"/>
      <c r="I277" s="697"/>
      <c r="J277" s="697"/>
    </row>
    <row r="278" spans="1:10" ht="15.75" x14ac:dyDescent="0.25">
      <c r="A278" s="864">
        <v>2</v>
      </c>
      <c r="B278" s="865" t="s">
        <v>332</v>
      </c>
      <c r="C278" s="872"/>
      <c r="D278" s="874"/>
      <c r="E278" s="881"/>
      <c r="F278" s="874"/>
      <c r="G278" s="697"/>
      <c r="H278" s="697"/>
      <c r="I278" s="697"/>
      <c r="J278" s="697"/>
    </row>
    <row r="279" spans="1:10" ht="15" x14ac:dyDescent="0.25">
      <c r="A279" s="864"/>
      <c r="B279" s="880" t="s">
        <v>333</v>
      </c>
      <c r="C279" s="872" t="s">
        <v>315</v>
      </c>
      <c r="D279" s="873">
        <v>20</v>
      </c>
      <c r="E279" s="266"/>
      <c r="F279" s="874">
        <f t="shared" si="5"/>
        <v>0</v>
      </c>
      <c r="G279" s="697"/>
      <c r="H279" s="697"/>
      <c r="I279" s="697"/>
      <c r="J279" s="697"/>
    </row>
    <row r="280" spans="1:10" ht="30" x14ac:dyDescent="0.25">
      <c r="A280" s="864"/>
      <c r="B280" s="880" t="s">
        <v>334</v>
      </c>
      <c r="C280" s="872" t="s">
        <v>315</v>
      </c>
      <c r="D280" s="873">
        <v>2</v>
      </c>
      <c r="E280" s="266"/>
      <c r="F280" s="874">
        <f t="shared" si="5"/>
        <v>0</v>
      </c>
      <c r="G280" s="697"/>
      <c r="H280" s="697"/>
      <c r="I280" s="697"/>
      <c r="J280" s="697"/>
    </row>
    <row r="281" spans="1:10" ht="15" x14ac:dyDescent="0.25">
      <c r="A281" s="864"/>
      <c r="B281" s="880" t="s">
        <v>335</v>
      </c>
      <c r="C281" s="872" t="s">
        <v>369</v>
      </c>
      <c r="D281" s="873"/>
      <c r="E281" s="882"/>
      <c r="F281" s="874">
        <f t="shared" si="5"/>
        <v>0</v>
      </c>
      <c r="G281" s="697"/>
      <c r="H281" s="697"/>
      <c r="I281" s="697"/>
      <c r="J281" s="697"/>
    </row>
    <row r="282" spans="1:10" ht="31.5" x14ac:dyDescent="0.25">
      <c r="A282" s="864">
        <v>3</v>
      </c>
      <c r="B282" s="865" t="s">
        <v>336</v>
      </c>
      <c r="C282" s="872"/>
      <c r="D282" s="874"/>
      <c r="E282" s="881"/>
      <c r="F282" s="874"/>
      <c r="G282" s="697"/>
      <c r="H282" s="697"/>
      <c r="I282" s="697"/>
      <c r="J282" s="697"/>
    </row>
    <row r="283" spans="1:10" ht="15" x14ac:dyDescent="0.25">
      <c r="A283" s="864"/>
      <c r="B283" s="880" t="s">
        <v>337</v>
      </c>
      <c r="C283" s="872" t="s">
        <v>315</v>
      </c>
      <c r="D283" s="873">
        <v>22</v>
      </c>
      <c r="E283" s="266"/>
      <c r="F283" s="874">
        <f t="shared" si="5"/>
        <v>0</v>
      </c>
      <c r="G283" s="697"/>
      <c r="H283" s="697"/>
      <c r="I283" s="697"/>
      <c r="J283" s="697"/>
    </row>
    <row r="284" spans="1:10" ht="15" x14ac:dyDescent="0.25">
      <c r="A284" s="864"/>
      <c r="B284" s="880" t="s">
        <v>338</v>
      </c>
      <c r="C284" s="872" t="s">
        <v>315</v>
      </c>
      <c r="D284" s="873">
        <v>22</v>
      </c>
      <c r="E284" s="266"/>
      <c r="F284" s="874">
        <f t="shared" si="5"/>
        <v>0</v>
      </c>
      <c r="G284" s="697"/>
      <c r="H284" s="697"/>
      <c r="I284" s="697"/>
      <c r="J284" s="697"/>
    </row>
    <row r="285" spans="1:10" ht="15" x14ac:dyDescent="0.25">
      <c r="A285" s="864"/>
      <c r="B285" s="880" t="s">
        <v>339</v>
      </c>
      <c r="C285" s="872" t="s">
        <v>370</v>
      </c>
      <c r="D285" s="873">
        <v>44</v>
      </c>
      <c r="E285" s="266"/>
      <c r="F285" s="874">
        <f t="shared" si="5"/>
        <v>0</v>
      </c>
      <c r="G285" s="697"/>
      <c r="H285" s="697"/>
      <c r="I285" s="697"/>
      <c r="J285" s="697"/>
    </row>
    <row r="286" spans="1:10" ht="15" x14ac:dyDescent="0.25">
      <c r="A286" s="864"/>
      <c r="B286" s="880" t="s">
        <v>340</v>
      </c>
      <c r="C286" s="872" t="s">
        <v>371</v>
      </c>
      <c r="D286" s="873">
        <v>22</v>
      </c>
      <c r="E286" s="266"/>
      <c r="F286" s="874">
        <f t="shared" si="5"/>
        <v>0</v>
      </c>
      <c r="G286" s="697"/>
      <c r="H286" s="697"/>
      <c r="I286" s="697"/>
      <c r="J286" s="697"/>
    </row>
    <row r="287" spans="1:10" ht="15" x14ac:dyDescent="0.25">
      <c r="A287" s="864"/>
      <c r="B287" s="880" t="s">
        <v>341</v>
      </c>
      <c r="C287" s="872" t="s">
        <v>315</v>
      </c>
      <c r="D287" s="873">
        <v>22</v>
      </c>
      <c r="E287" s="266"/>
      <c r="F287" s="874">
        <f t="shared" si="5"/>
        <v>0</v>
      </c>
      <c r="G287" s="697"/>
      <c r="H287" s="697"/>
      <c r="I287" s="697"/>
      <c r="J287" s="697"/>
    </row>
    <row r="288" spans="1:10" ht="15" x14ac:dyDescent="0.25">
      <c r="A288" s="864"/>
      <c r="B288" s="880" t="s">
        <v>342</v>
      </c>
      <c r="C288" s="872" t="s">
        <v>370</v>
      </c>
      <c r="D288" s="873">
        <v>2</v>
      </c>
      <c r="E288" s="266"/>
      <c r="F288" s="874">
        <f t="shared" si="5"/>
        <v>0</v>
      </c>
      <c r="G288" s="697"/>
      <c r="H288" s="697"/>
      <c r="I288" s="697"/>
      <c r="J288" s="697"/>
    </row>
    <row r="289" spans="1:10" ht="47.25" x14ac:dyDescent="0.25">
      <c r="A289" s="864">
        <v>4</v>
      </c>
      <c r="B289" s="865" t="s">
        <v>343</v>
      </c>
      <c r="C289" s="872"/>
      <c r="D289" s="883"/>
      <c r="E289" s="884"/>
      <c r="F289" s="874"/>
      <c r="G289" s="697"/>
      <c r="H289" s="697"/>
      <c r="I289" s="697"/>
      <c r="J289" s="697"/>
    </row>
    <row r="290" spans="1:10" ht="15.75" x14ac:dyDescent="0.2">
      <c r="A290" s="885">
        <v>4.0999999999999996</v>
      </c>
      <c r="B290" s="865" t="s">
        <v>344</v>
      </c>
      <c r="C290" s="872" t="s">
        <v>372</v>
      </c>
      <c r="D290" s="873">
        <v>38</v>
      </c>
      <c r="E290" s="266"/>
      <c r="F290" s="874">
        <f t="shared" si="5"/>
        <v>0</v>
      </c>
      <c r="G290" s="697"/>
      <c r="H290" s="697"/>
      <c r="I290" s="697"/>
      <c r="J290" s="697"/>
    </row>
    <row r="291" spans="1:10" ht="31.5" x14ac:dyDescent="0.25">
      <c r="A291" s="864">
        <v>4.2</v>
      </c>
      <c r="B291" s="865" t="s">
        <v>602</v>
      </c>
      <c r="C291" s="872" t="s">
        <v>372</v>
      </c>
      <c r="D291" s="873">
        <v>4</v>
      </c>
      <c r="E291" s="266"/>
      <c r="F291" s="874">
        <f t="shared" si="5"/>
        <v>0</v>
      </c>
      <c r="G291" s="697"/>
      <c r="H291" s="697"/>
      <c r="I291" s="697"/>
      <c r="J291" s="697"/>
    </row>
    <row r="292" spans="1:10" ht="31.5" x14ac:dyDescent="0.25">
      <c r="A292" s="864">
        <v>4.3</v>
      </c>
      <c r="B292" s="865" t="s">
        <v>603</v>
      </c>
      <c r="C292" s="872" t="s">
        <v>372</v>
      </c>
      <c r="D292" s="873">
        <v>4</v>
      </c>
      <c r="E292" s="266"/>
      <c r="F292" s="874">
        <f t="shared" si="5"/>
        <v>0</v>
      </c>
      <c r="G292" s="697"/>
      <c r="H292" s="697"/>
      <c r="I292" s="697"/>
      <c r="J292" s="697"/>
    </row>
    <row r="293" spans="1:10" ht="31.5" x14ac:dyDescent="0.25">
      <c r="A293" s="864">
        <v>4.4000000000000004</v>
      </c>
      <c r="B293" s="865" t="s">
        <v>604</v>
      </c>
      <c r="C293" s="872"/>
      <c r="D293" s="873"/>
      <c r="E293" s="881"/>
      <c r="F293" s="874"/>
      <c r="G293" s="697"/>
      <c r="H293" s="697"/>
      <c r="I293" s="697"/>
      <c r="J293" s="697"/>
    </row>
    <row r="294" spans="1:10" ht="15" x14ac:dyDescent="0.25">
      <c r="A294" s="864"/>
      <c r="B294" s="880" t="s">
        <v>345</v>
      </c>
      <c r="C294" s="880" t="s">
        <v>315</v>
      </c>
      <c r="D294" s="873">
        <v>31</v>
      </c>
      <c r="E294" s="266"/>
      <c r="F294" s="874">
        <f t="shared" si="5"/>
        <v>0</v>
      </c>
      <c r="G294" s="697"/>
      <c r="H294" s="697"/>
      <c r="I294" s="697"/>
      <c r="J294" s="697"/>
    </row>
    <row r="295" spans="1:10" ht="15" x14ac:dyDescent="0.25">
      <c r="A295" s="864"/>
      <c r="B295" s="880" t="s">
        <v>346</v>
      </c>
      <c r="C295" s="880" t="s">
        <v>315</v>
      </c>
      <c r="D295" s="873">
        <v>270</v>
      </c>
      <c r="E295" s="266"/>
      <c r="F295" s="874">
        <f t="shared" si="5"/>
        <v>0</v>
      </c>
      <c r="G295" s="697"/>
      <c r="H295" s="697"/>
      <c r="I295" s="697"/>
      <c r="J295" s="697"/>
    </row>
    <row r="296" spans="1:10" ht="15.75" x14ac:dyDescent="0.25">
      <c r="A296" s="864">
        <v>4.5</v>
      </c>
      <c r="B296" s="865" t="s">
        <v>347</v>
      </c>
      <c r="C296" s="886"/>
      <c r="D296" s="887"/>
      <c r="E296" s="884"/>
      <c r="F296" s="874"/>
      <c r="G296" s="697"/>
      <c r="H296" s="697"/>
      <c r="I296" s="697"/>
      <c r="J296" s="697"/>
    </row>
    <row r="297" spans="1:10" ht="30" x14ac:dyDescent="0.25">
      <c r="A297" s="864"/>
      <c r="B297" s="880" t="s">
        <v>348</v>
      </c>
      <c r="C297" s="872" t="s">
        <v>371</v>
      </c>
      <c r="D297" s="873">
        <v>7</v>
      </c>
      <c r="E297" s="266"/>
      <c r="F297" s="874">
        <f t="shared" si="5"/>
        <v>0</v>
      </c>
      <c r="G297" s="697"/>
      <c r="H297" s="697"/>
      <c r="I297" s="697"/>
      <c r="J297" s="697"/>
    </row>
    <row r="298" spans="1:10" ht="30" x14ac:dyDescent="0.25">
      <c r="A298" s="864"/>
      <c r="B298" s="880" t="s">
        <v>349</v>
      </c>
      <c r="C298" s="872" t="s">
        <v>371</v>
      </c>
      <c r="D298" s="873">
        <v>25</v>
      </c>
      <c r="E298" s="266"/>
      <c r="F298" s="874">
        <f t="shared" si="5"/>
        <v>0</v>
      </c>
      <c r="G298" s="697"/>
      <c r="H298" s="697"/>
      <c r="I298" s="697"/>
      <c r="J298" s="697"/>
    </row>
    <row r="299" spans="1:10" ht="30" x14ac:dyDescent="0.25">
      <c r="A299" s="864"/>
      <c r="B299" s="880" t="s">
        <v>350</v>
      </c>
      <c r="C299" s="872" t="s">
        <v>371</v>
      </c>
      <c r="D299" s="873">
        <v>243</v>
      </c>
      <c r="E299" s="266"/>
      <c r="F299" s="874">
        <f t="shared" si="5"/>
        <v>0</v>
      </c>
      <c r="G299" s="697"/>
      <c r="H299" s="697"/>
      <c r="I299" s="697"/>
      <c r="J299" s="697"/>
    </row>
    <row r="300" spans="1:10" ht="30" x14ac:dyDescent="0.25">
      <c r="A300" s="864"/>
      <c r="B300" s="880" t="s">
        <v>351</v>
      </c>
      <c r="C300" s="872" t="s">
        <v>371</v>
      </c>
      <c r="D300" s="873">
        <v>13</v>
      </c>
      <c r="E300" s="266"/>
      <c r="F300" s="874">
        <f t="shared" si="5"/>
        <v>0</v>
      </c>
      <c r="G300" s="697"/>
      <c r="H300" s="697"/>
      <c r="I300" s="697"/>
      <c r="J300" s="697"/>
    </row>
    <row r="301" spans="1:10" ht="31.5" x14ac:dyDescent="0.25">
      <c r="A301" s="864">
        <v>4.5999999999999996</v>
      </c>
      <c r="B301" s="865" t="s">
        <v>759</v>
      </c>
      <c r="C301" s="866"/>
      <c r="D301" s="888"/>
      <c r="E301" s="889"/>
      <c r="F301" s="874"/>
      <c r="G301" s="697"/>
      <c r="H301" s="697"/>
      <c r="I301" s="697"/>
      <c r="J301" s="697"/>
    </row>
    <row r="302" spans="1:10" ht="30" x14ac:dyDescent="0.25">
      <c r="A302" s="864" t="s">
        <v>200</v>
      </c>
      <c r="B302" s="890" t="s">
        <v>352</v>
      </c>
      <c r="C302" s="891" t="s">
        <v>315</v>
      </c>
      <c r="D302" s="892">
        <v>25</v>
      </c>
      <c r="E302" s="266"/>
      <c r="F302" s="874">
        <f t="shared" si="5"/>
        <v>0</v>
      </c>
      <c r="G302" s="697"/>
      <c r="H302" s="697"/>
      <c r="I302" s="697"/>
      <c r="J302" s="697"/>
    </row>
    <row r="303" spans="1:10" ht="30" x14ac:dyDescent="0.25">
      <c r="A303" s="893" t="s">
        <v>201</v>
      </c>
      <c r="B303" s="890" t="s">
        <v>353</v>
      </c>
      <c r="C303" s="891" t="s">
        <v>315</v>
      </c>
      <c r="D303" s="892">
        <v>6</v>
      </c>
      <c r="E303" s="266"/>
      <c r="F303" s="874">
        <f t="shared" si="5"/>
        <v>0</v>
      </c>
      <c r="G303" s="697"/>
      <c r="H303" s="697"/>
      <c r="I303" s="697"/>
      <c r="J303" s="697"/>
    </row>
    <row r="304" spans="1:10" ht="15" x14ac:dyDescent="0.25">
      <c r="A304" s="893" t="s">
        <v>202</v>
      </c>
      <c r="B304" s="894" t="s">
        <v>354</v>
      </c>
      <c r="C304" s="891" t="s">
        <v>315</v>
      </c>
      <c r="D304" s="892">
        <v>45</v>
      </c>
      <c r="E304" s="266"/>
      <c r="F304" s="874">
        <f t="shared" si="5"/>
        <v>0</v>
      </c>
      <c r="G304" s="697"/>
      <c r="H304" s="697"/>
      <c r="I304" s="697"/>
      <c r="J304" s="697"/>
    </row>
    <row r="305" spans="1:10" ht="30" x14ac:dyDescent="0.25">
      <c r="A305" s="893" t="s">
        <v>204</v>
      </c>
      <c r="B305" s="890" t="s">
        <v>355</v>
      </c>
      <c r="C305" s="891" t="s">
        <v>315</v>
      </c>
      <c r="D305" s="892">
        <v>509</v>
      </c>
      <c r="E305" s="266"/>
      <c r="F305" s="874">
        <f t="shared" si="5"/>
        <v>0</v>
      </c>
      <c r="G305" s="697"/>
      <c r="H305" s="697"/>
      <c r="I305" s="697"/>
      <c r="J305" s="697"/>
    </row>
    <row r="306" spans="1:10" ht="15" x14ac:dyDescent="0.25">
      <c r="A306" s="893" t="s">
        <v>208</v>
      </c>
      <c r="B306" s="894" t="s">
        <v>356</v>
      </c>
      <c r="C306" s="891" t="s">
        <v>315</v>
      </c>
      <c r="D306" s="892">
        <v>93</v>
      </c>
      <c r="E306" s="266"/>
      <c r="F306" s="874">
        <f t="shared" si="5"/>
        <v>0</v>
      </c>
      <c r="G306" s="697"/>
      <c r="H306" s="697"/>
      <c r="I306" s="697"/>
      <c r="J306" s="697"/>
    </row>
    <row r="307" spans="1:10" ht="15" x14ac:dyDescent="0.25">
      <c r="A307" s="893" t="s">
        <v>209</v>
      </c>
      <c r="B307" s="894" t="s">
        <v>605</v>
      </c>
      <c r="C307" s="891" t="s">
        <v>315</v>
      </c>
      <c r="D307" s="892">
        <v>44</v>
      </c>
      <c r="E307" s="266"/>
      <c r="F307" s="874">
        <f t="shared" si="5"/>
        <v>0</v>
      </c>
      <c r="G307" s="697"/>
      <c r="H307" s="697"/>
      <c r="I307" s="697"/>
      <c r="J307" s="697"/>
    </row>
    <row r="308" spans="1:10" ht="15" x14ac:dyDescent="0.25">
      <c r="A308" s="895" t="s">
        <v>218</v>
      </c>
      <c r="B308" s="894" t="s">
        <v>606</v>
      </c>
      <c r="C308" s="894" t="s">
        <v>316</v>
      </c>
      <c r="D308" s="892">
        <v>3</v>
      </c>
      <c r="E308" s="266"/>
      <c r="F308" s="874">
        <f t="shared" si="5"/>
        <v>0</v>
      </c>
      <c r="G308" s="697"/>
      <c r="H308" s="697"/>
      <c r="I308" s="697"/>
      <c r="J308" s="697"/>
    </row>
    <row r="309" spans="1:10" ht="30" x14ac:dyDescent="0.25">
      <c r="A309" s="896" t="s">
        <v>219</v>
      </c>
      <c r="B309" s="890" t="s">
        <v>607</v>
      </c>
      <c r="C309" s="890" t="s">
        <v>316</v>
      </c>
      <c r="D309" s="892">
        <v>2</v>
      </c>
      <c r="E309" s="266"/>
      <c r="F309" s="874">
        <f t="shared" si="5"/>
        <v>0</v>
      </c>
      <c r="G309" s="697"/>
      <c r="H309" s="697"/>
      <c r="I309" s="697"/>
      <c r="J309" s="697"/>
    </row>
    <row r="310" spans="1:10" ht="30" x14ac:dyDescent="0.25">
      <c r="A310" s="896" t="s">
        <v>599</v>
      </c>
      <c r="B310" s="890" t="s">
        <v>608</v>
      </c>
      <c r="C310" s="890" t="s">
        <v>316</v>
      </c>
      <c r="D310" s="892">
        <v>20</v>
      </c>
      <c r="E310" s="266"/>
      <c r="F310" s="874">
        <f t="shared" si="5"/>
        <v>0</v>
      </c>
      <c r="G310" s="697"/>
      <c r="H310" s="697"/>
      <c r="I310" s="697"/>
      <c r="J310" s="697"/>
    </row>
    <row r="311" spans="1:10" ht="15" x14ac:dyDescent="0.25">
      <c r="A311" s="893" t="s">
        <v>600</v>
      </c>
      <c r="B311" s="894" t="s">
        <v>609</v>
      </c>
      <c r="C311" s="894" t="s">
        <v>316</v>
      </c>
      <c r="D311" s="892">
        <v>2</v>
      </c>
      <c r="E311" s="266"/>
      <c r="F311" s="874">
        <f t="shared" si="5"/>
        <v>0</v>
      </c>
      <c r="G311" s="697"/>
      <c r="H311" s="697"/>
      <c r="I311" s="697"/>
      <c r="J311" s="697"/>
    </row>
    <row r="312" spans="1:10" ht="15" x14ac:dyDescent="0.25">
      <c r="A312" s="893" t="s">
        <v>398</v>
      </c>
      <c r="B312" s="890" t="s">
        <v>357</v>
      </c>
      <c r="C312" s="897" t="s">
        <v>315</v>
      </c>
      <c r="D312" s="892">
        <v>9</v>
      </c>
      <c r="E312" s="266"/>
      <c r="F312" s="874">
        <f t="shared" si="5"/>
        <v>0</v>
      </c>
      <c r="G312" s="697"/>
      <c r="H312" s="697"/>
      <c r="I312" s="697"/>
      <c r="J312" s="697"/>
    </row>
    <row r="313" spans="1:10" ht="15" x14ac:dyDescent="0.25">
      <c r="A313" s="893" t="s">
        <v>320</v>
      </c>
      <c r="B313" s="890" t="s">
        <v>358</v>
      </c>
      <c r="C313" s="897" t="s">
        <v>315</v>
      </c>
      <c r="D313" s="892">
        <v>2</v>
      </c>
      <c r="E313" s="266"/>
      <c r="F313" s="874">
        <f t="shared" si="5"/>
        <v>0</v>
      </c>
      <c r="G313" s="697"/>
      <c r="H313" s="697"/>
      <c r="I313" s="697"/>
      <c r="J313" s="697"/>
    </row>
    <row r="314" spans="1:10" ht="15" x14ac:dyDescent="0.25">
      <c r="A314" s="893" t="s">
        <v>321</v>
      </c>
      <c r="B314" s="890" t="s">
        <v>359</v>
      </c>
      <c r="C314" s="897" t="s">
        <v>315</v>
      </c>
      <c r="D314" s="892">
        <v>3</v>
      </c>
      <c r="E314" s="266"/>
      <c r="F314" s="874">
        <f t="shared" si="5"/>
        <v>0</v>
      </c>
      <c r="G314" s="697"/>
      <c r="H314" s="697"/>
      <c r="I314" s="697"/>
      <c r="J314" s="697"/>
    </row>
    <row r="315" spans="1:10" ht="15.75" x14ac:dyDescent="0.25">
      <c r="A315" s="898">
        <v>5</v>
      </c>
      <c r="B315" s="899" t="s">
        <v>360</v>
      </c>
      <c r="C315" s="900"/>
      <c r="D315" s="901"/>
      <c r="E315" s="902"/>
      <c r="F315" s="874"/>
      <c r="G315" s="697"/>
      <c r="H315" s="697"/>
      <c r="I315" s="697"/>
      <c r="J315" s="697"/>
    </row>
    <row r="316" spans="1:10" ht="119.25" customHeight="1" x14ac:dyDescent="0.25">
      <c r="A316" s="903">
        <v>5.0999999999999996</v>
      </c>
      <c r="B316" s="904" t="s">
        <v>756</v>
      </c>
      <c r="C316" s="905"/>
      <c r="D316" s="906"/>
      <c r="E316" s="907"/>
      <c r="F316" s="908"/>
      <c r="G316" s="697"/>
      <c r="H316" s="697"/>
      <c r="I316" s="697"/>
      <c r="J316" s="697"/>
    </row>
    <row r="317" spans="1:10" ht="11.25" customHeight="1" x14ac:dyDescent="0.25">
      <c r="A317" s="903"/>
      <c r="B317" s="909"/>
      <c r="C317" s="905"/>
      <c r="D317" s="910"/>
      <c r="E317" s="911"/>
      <c r="F317" s="912"/>
      <c r="G317" s="697"/>
      <c r="H317" s="697"/>
      <c r="I317" s="697"/>
      <c r="J317" s="697"/>
    </row>
    <row r="318" spans="1:10" ht="18" customHeight="1" x14ac:dyDescent="0.25">
      <c r="A318" s="903"/>
      <c r="B318" s="909"/>
      <c r="C318" s="905"/>
      <c r="D318" s="910"/>
      <c r="E318" s="911"/>
      <c r="F318" s="912"/>
      <c r="G318" s="697"/>
      <c r="H318" s="697"/>
      <c r="I318" s="697"/>
      <c r="J318" s="697"/>
    </row>
    <row r="319" spans="1:10" ht="17.25" customHeight="1" x14ac:dyDescent="0.25">
      <c r="A319" s="903"/>
      <c r="B319" s="913"/>
      <c r="C319" s="905"/>
      <c r="D319" s="914"/>
      <c r="E319" s="915"/>
      <c r="F319" s="916"/>
      <c r="G319" s="697"/>
      <c r="H319" s="697"/>
      <c r="I319" s="697"/>
      <c r="J319" s="697"/>
    </row>
    <row r="320" spans="1:10" ht="15.75" x14ac:dyDescent="0.25">
      <c r="A320" s="900"/>
      <c r="B320" s="870" t="s">
        <v>361</v>
      </c>
      <c r="C320" s="917" t="s">
        <v>319</v>
      </c>
      <c r="D320" s="918"/>
      <c r="E320" s="919"/>
      <c r="F320" s="874">
        <f t="shared" ref="F320:F338" si="6">(D320*E320)</f>
        <v>0</v>
      </c>
      <c r="G320" s="697"/>
      <c r="H320" s="697"/>
      <c r="I320" s="697"/>
      <c r="J320" s="697"/>
    </row>
    <row r="321" spans="1:10" ht="15.75" x14ac:dyDescent="0.25">
      <c r="A321" s="900"/>
      <c r="B321" s="870" t="s">
        <v>362</v>
      </c>
      <c r="C321" s="917" t="s">
        <v>319</v>
      </c>
      <c r="D321" s="918"/>
      <c r="E321" s="919"/>
      <c r="F321" s="874">
        <f t="shared" si="6"/>
        <v>0</v>
      </c>
      <c r="G321" s="697"/>
      <c r="H321" s="697"/>
      <c r="I321" s="697"/>
      <c r="J321" s="697"/>
    </row>
    <row r="322" spans="1:10" ht="15.75" x14ac:dyDescent="0.25">
      <c r="A322" s="898">
        <v>5.2</v>
      </c>
      <c r="B322" s="870" t="s">
        <v>363</v>
      </c>
      <c r="C322" s="917" t="s">
        <v>319</v>
      </c>
      <c r="D322" s="918"/>
      <c r="E322" s="919"/>
      <c r="F322" s="874">
        <f t="shared" si="6"/>
        <v>0</v>
      </c>
      <c r="G322" s="697"/>
      <c r="H322" s="697"/>
      <c r="I322" s="697"/>
      <c r="J322" s="697"/>
    </row>
    <row r="323" spans="1:10" ht="31.5" x14ac:dyDescent="0.25">
      <c r="A323" s="864">
        <v>5.3</v>
      </c>
      <c r="B323" s="865" t="s">
        <v>364</v>
      </c>
      <c r="C323" s="866"/>
      <c r="D323" s="901"/>
      <c r="E323" s="919"/>
      <c r="F323" s="874"/>
      <c r="G323" s="697"/>
      <c r="H323" s="697"/>
      <c r="I323" s="697"/>
      <c r="J323" s="697"/>
    </row>
    <row r="324" spans="1:10" ht="15.75" x14ac:dyDescent="0.25">
      <c r="A324" s="864"/>
      <c r="B324" s="865" t="s">
        <v>365</v>
      </c>
      <c r="C324" s="866" t="s">
        <v>315</v>
      </c>
      <c r="D324" s="901"/>
      <c r="E324" s="919"/>
      <c r="F324" s="874">
        <f t="shared" si="6"/>
        <v>0</v>
      </c>
      <c r="G324" s="697"/>
      <c r="H324" s="697"/>
      <c r="I324" s="697"/>
      <c r="J324" s="697"/>
    </row>
    <row r="325" spans="1:10" ht="31.5" x14ac:dyDescent="0.25">
      <c r="A325" s="864"/>
      <c r="B325" s="865" t="s">
        <v>366</v>
      </c>
      <c r="C325" s="866"/>
      <c r="D325" s="901"/>
      <c r="E325" s="919"/>
      <c r="F325" s="874">
        <f t="shared" si="6"/>
        <v>0</v>
      </c>
      <c r="G325" s="697"/>
      <c r="H325" s="697"/>
      <c r="I325" s="697"/>
      <c r="J325" s="697"/>
    </row>
    <row r="326" spans="1:10" ht="15" x14ac:dyDescent="0.25">
      <c r="A326" s="864"/>
      <c r="B326" s="868" t="s">
        <v>367</v>
      </c>
      <c r="C326" s="866" t="s">
        <v>370</v>
      </c>
      <c r="D326" s="920"/>
      <c r="E326" s="921"/>
      <c r="F326" s="874">
        <f t="shared" si="6"/>
        <v>0</v>
      </c>
      <c r="G326" s="697"/>
      <c r="H326" s="697"/>
      <c r="I326" s="697"/>
      <c r="J326" s="697"/>
    </row>
    <row r="327" spans="1:10" ht="15" x14ac:dyDescent="0.25">
      <c r="A327" s="864"/>
      <c r="B327" s="868" t="s">
        <v>368</v>
      </c>
      <c r="C327" s="866" t="s">
        <v>370</v>
      </c>
      <c r="D327" s="920"/>
      <c r="E327" s="921"/>
      <c r="F327" s="874">
        <f t="shared" si="6"/>
        <v>0</v>
      </c>
      <c r="G327" s="697"/>
      <c r="H327" s="697"/>
      <c r="I327" s="697"/>
      <c r="J327" s="697"/>
    </row>
    <row r="328" spans="1:10" ht="15.75" x14ac:dyDescent="0.25">
      <c r="A328" s="864">
        <v>5.4</v>
      </c>
      <c r="B328" s="865" t="s">
        <v>610</v>
      </c>
      <c r="C328" s="866"/>
      <c r="D328" s="922"/>
      <c r="E328" s="923"/>
      <c r="F328" s="874"/>
      <c r="G328" s="697"/>
      <c r="H328" s="697"/>
      <c r="I328" s="697"/>
      <c r="J328" s="697"/>
    </row>
    <row r="329" spans="1:10" ht="78.75" x14ac:dyDescent="0.25">
      <c r="A329" s="893" t="s">
        <v>211</v>
      </c>
      <c r="B329" s="865" t="s">
        <v>611</v>
      </c>
      <c r="C329" s="924" t="s">
        <v>313</v>
      </c>
      <c r="D329" s="925">
        <v>1</v>
      </c>
      <c r="E329" s="938"/>
      <c r="F329" s="874">
        <f t="shared" si="6"/>
        <v>0</v>
      </c>
      <c r="G329" s="697"/>
      <c r="H329" s="697"/>
      <c r="I329" s="697"/>
      <c r="J329" s="697"/>
    </row>
    <row r="330" spans="1:10" ht="47.25" x14ac:dyDescent="0.25">
      <c r="A330" s="893" t="s">
        <v>212</v>
      </c>
      <c r="B330" s="865" t="s">
        <v>612</v>
      </c>
      <c r="C330" s="924" t="s">
        <v>313</v>
      </c>
      <c r="D330" s="925">
        <v>1</v>
      </c>
      <c r="E330" s="938"/>
      <c r="F330" s="874">
        <f t="shared" si="6"/>
        <v>0</v>
      </c>
      <c r="G330" s="697"/>
      <c r="H330" s="697"/>
      <c r="I330" s="697"/>
      <c r="J330" s="697"/>
    </row>
    <row r="331" spans="1:10" ht="47.25" x14ac:dyDescent="0.25">
      <c r="A331" s="893" t="s">
        <v>213</v>
      </c>
      <c r="B331" s="865" t="s">
        <v>613</v>
      </c>
      <c r="C331" s="924" t="s">
        <v>313</v>
      </c>
      <c r="D331" s="925">
        <v>1</v>
      </c>
      <c r="E331" s="938"/>
      <c r="F331" s="874">
        <f t="shared" si="6"/>
        <v>0</v>
      </c>
      <c r="G331" s="697"/>
      <c r="H331" s="697"/>
      <c r="I331" s="697"/>
      <c r="J331" s="697"/>
    </row>
    <row r="332" spans="1:10" ht="47.25" x14ac:dyDescent="0.25">
      <c r="A332" s="893" t="s">
        <v>214</v>
      </c>
      <c r="B332" s="865" t="s">
        <v>614</v>
      </c>
      <c r="C332" s="924" t="s">
        <v>313</v>
      </c>
      <c r="D332" s="925">
        <v>1</v>
      </c>
      <c r="E332" s="938"/>
      <c r="F332" s="874">
        <f t="shared" si="6"/>
        <v>0</v>
      </c>
      <c r="G332" s="697"/>
      <c r="H332" s="697"/>
      <c r="I332" s="697"/>
      <c r="J332" s="697"/>
    </row>
    <row r="333" spans="1:10" ht="31.5" x14ac:dyDescent="0.25">
      <c r="A333" s="893" t="s">
        <v>215</v>
      </c>
      <c r="B333" s="865" t="s">
        <v>615</v>
      </c>
      <c r="C333" s="924" t="s">
        <v>313</v>
      </c>
      <c r="D333" s="925">
        <v>1</v>
      </c>
      <c r="E333" s="938"/>
      <c r="F333" s="874">
        <f t="shared" si="6"/>
        <v>0</v>
      </c>
      <c r="G333" s="697"/>
      <c r="H333" s="697"/>
      <c r="I333" s="697"/>
      <c r="J333" s="697"/>
    </row>
    <row r="334" spans="1:10" ht="47.25" x14ac:dyDescent="0.25">
      <c r="A334" s="893" t="s">
        <v>221</v>
      </c>
      <c r="B334" s="865" t="s">
        <v>616</v>
      </c>
      <c r="C334" s="924" t="s">
        <v>313</v>
      </c>
      <c r="D334" s="925">
        <v>1</v>
      </c>
      <c r="E334" s="938"/>
      <c r="F334" s="874">
        <f t="shared" si="6"/>
        <v>0</v>
      </c>
      <c r="G334" s="697"/>
      <c r="H334" s="697"/>
      <c r="I334" s="697"/>
      <c r="J334" s="697"/>
    </row>
    <row r="335" spans="1:10" ht="15.75" x14ac:dyDescent="0.25">
      <c r="A335" s="893" t="s">
        <v>222</v>
      </c>
      <c r="B335" s="865" t="s">
        <v>617</v>
      </c>
      <c r="C335" s="924" t="s">
        <v>313</v>
      </c>
      <c r="D335" s="925">
        <v>1</v>
      </c>
      <c r="E335" s="938"/>
      <c r="F335" s="874">
        <f t="shared" si="6"/>
        <v>0</v>
      </c>
      <c r="G335" s="697"/>
      <c r="H335" s="697"/>
      <c r="I335" s="697"/>
      <c r="J335" s="697"/>
    </row>
    <row r="336" spans="1:10" ht="31.5" x14ac:dyDescent="0.25">
      <c r="A336" s="893" t="s">
        <v>223</v>
      </c>
      <c r="B336" s="865" t="s">
        <v>618</v>
      </c>
      <c r="C336" s="924" t="s">
        <v>313</v>
      </c>
      <c r="D336" s="925">
        <v>1</v>
      </c>
      <c r="E336" s="938"/>
      <c r="F336" s="874">
        <f t="shared" si="6"/>
        <v>0</v>
      </c>
      <c r="G336" s="697"/>
      <c r="H336" s="697"/>
      <c r="I336" s="697"/>
      <c r="J336" s="697"/>
    </row>
    <row r="337" spans="1:10" ht="31.5" x14ac:dyDescent="0.25">
      <c r="A337" s="893" t="s">
        <v>200</v>
      </c>
      <c r="B337" s="865" t="s">
        <v>619</v>
      </c>
      <c r="C337" s="924" t="s">
        <v>313</v>
      </c>
      <c r="D337" s="925">
        <v>1</v>
      </c>
      <c r="E337" s="938"/>
      <c r="F337" s="874">
        <f t="shared" si="6"/>
        <v>0</v>
      </c>
      <c r="G337" s="697"/>
      <c r="H337" s="697"/>
      <c r="I337" s="697"/>
      <c r="J337" s="697"/>
    </row>
    <row r="338" spans="1:10" ht="78.75" x14ac:dyDescent="0.25">
      <c r="A338" s="893" t="s">
        <v>601</v>
      </c>
      <c r="B338" s="865" t="s">
        <v>620</v>
      </c>
      <c r="C338" s="924" t="s">
        <v>313</v>
      </c>
      <c r="D338" s="925">
        <v>1</v>
      </c>
      <c r="E338" s="938"/>
      <c r="F338" s="874">
        <f t="shared" si="6"/>
        <v>0</v>
      </c>
      <c r="G338" s="697"/>
      <c r="H338" s="697"/>
      <c r="I338" s="697"/>
      <c r="J338" s="697"/>
    </row>
    <row r="339" spans="1:10" ht="20.25" x14ac:dyDescent="0.25">
      <c r="A339" s="926" t="s">
        <v>375</v>
      </c>
      <c r="B339" s="927"/>
      <c r="C339" s="927"/>
      <c r="D339" s="927"/>
      <c r="E339" s="928"/>
      <c r="F339" s="754">
        <f>SUM(F268:F338)</f>
        <v>0</v>
      </c>
      <c r="G339" s="697"/>
      <c r="H339" s="697"/>
      <c r="I339" s="697"/>
      <c r="J339" s="697"/>
    </row>
    <row r="340" spans="1:10" ht="20.25" x14ac:dyDescent="0.25">
      <c r="A340" s="929" t="s">
        <v>376</v>
      </c>
      <c r="B340" s="930"/>
      <c r="C340" s="930"/>
      <c r="D340" s="930"/>
      <c r="E340" s="931"/>
      <c r="F340" s="932">
        <f>SUM(F339,F262)</f>
        <v>0</v>
      </c>
      <c r="G340" s="697"/>
      <c r="H340" s="697"/>
      <c r="I340" s="697"/>
      <c r="J340" s="697"/>
    </row>
    <row r="341" spans="1:10" x14ac:dyDescent="0.25">
      <c r="A341" s="933" t="s">
        <v>18</v>
      </c>
      <c r="B341" s="934">
        <f>'Name of Bidder'!B17</f>
        <v>0</v>
      </c>
      <c r="C341" s="934"/>
      <c r="D341" s="934"/>
      <c r="E341" s="935" t="s">
        <v>19</v>
      </c>
      <c r="F341" s="936">
        <f>'Name of Bidder'!B14</f>
        <v>0</v>
      </c>
      <c r="G341" s="697"/>
      <c r="H341" s="697"/>
      <c r="I341" s="697"/>
      <c r="J341" s="697"/>
    </row>
    <row r="342" spans="1:10" x14ac:dyDescent="0.25">
      <c r="A342" s="933" t="s">
        <v>20</v>
      </c>
      <c r="B342" s="934">
        <f>'Name of Bidder'!B18</f>
        <v>0</v>
      </c>
      <c r="C342" s="934"/>
      <c r="D342" s="934"/>
      <c r="E342" s="935" t="s">
        <v>21</v>
      </c>
      <c r="F342" s="936">
        <f>'Name of Bidder'!B15</f>
        <v>0</v>
      </c>
      <c r="G342" s="697"/>
      <c r="H342" s="697"/>
      <c r="I342" s="697"/>
      <c r="J342" s="697"/>
    </row>
  </sheetData>
  <sheetProtection algorithmName="SHA-512" hashValue="USG+PWa+/sZzBioquixZMKG1Q/PittNwGB62idO6UnpPffEyw2lk5CsU3+iCSPjInF5+1P2+tM1404NsaVV6sQ==" saltValue="uhi4J647OaqhWl81xvt0ww==" spinCount="100000" sheet="1" objects="1" scenarios="1"/>
  <mergeCells count="24">
    <mergeCell ref="E316:E319"/>
    <mergeCell ref="F316:F319"/>
    <mergeCell ref="A340:D340"/>
    <mergeCell ref="A262:E262"/>
    <mergeCell ref="A339:E339"/>
    <mergeCell ref="A316:A319"/>
    <mergeCell ref="C316:C319"/>
    <mergeCell ref="B316:B319"/>
    <mergeCell ref="D316:D319"/>
    <mergeCell ref="C5:C7"/>
    <mergeCell ref="A9:B12"/>
    <mergeCell ref="B17:F17"/>
    <mergeCell ref="B263:F263"/>
    <mergeCell ref="C9:C12"/>
    <mergeCell ref="A13:F13"/>
    <mergeCell ref="A14:F14"/>
    <mergeCell ref="D5:F12"/>
    <mergeCell ref="A8:B8"/>
    <mergeCell ref="A5:B7"/>
    <mergeCell ref="E1:F1"/>
    <mergeCell ref="A3:F3"/>
    <mergeCell ref="A4:F4"/>
    <mergeCell ref="A2:F2"/>
    <mergeCell ref="A1:D1"/>
  </mergeCells>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6"/>
  <sheetViews>
    <sheetView view="pageBreakPreview" zoomScale="85" zoomScaleNormal="55" zoomScaleSheetLayoutView="85" workbookViewId="0">
      <selection activeCell="A3" sqref="A3:H3"/>
    </sheetView>
  </sheetViews>
  <sheetFormatPr defaultColWidth="9.140625" defaultRowHeight="15" x14ac:dyDescent="0.2"/>
  <cols>
    <col min="1" max="1" width="12.7109375" style="187" customWidth="1"/>
    <col min="2" max="2" width="11.28515625" style="187" customWidth="1"/>
    <col min="3" max="3" width="9.5703125" style="187" bestFit="1" customWidth="1"/>
    <col min="4" max="4" width="34.42578125" style="187" customWidth="1"/>
    <col min="5" max="5" width="12" style="187" customWidth="1"/>
    <col min="6" max="6" width="14.85546875" style="187" customWidth="1"/>
    <col min="7" max="7" width="11.140625" style="187" customWidth="1"/>
    <col min="8" max="8" width="12.28515625" style="187" customWidth="1"/>
    <col min="9" max="16384" width="9.140625" style="187"/>
  </cols>
  <sheetData>
    <row r="1" spans="1:8" s="185" customFormat="1" ht="15" customHeight="1" x14ac:dyDescent="0.25">
      <c r="A1" s="408" t="s">
        <v>14</v>
      </c>
      <c r="B1" s="408"/>
      <c r="C1" s="408"/>
      <c r="D1" s="408"/>
      <c r="E1" s="408"/>
      <c r="F1" s="408"/>
      <c r="G1" s="407" t="s">
        <v>27</v>
      </c>
      <c r="H1" s="407"/>
    </row>
    <row r="2" spans="1:8" s="185" customFormat="1" x14ac:dyDescent="0.25">
      <c r="A2" s="410"/>
      <c r="B2" s="410"/>
      <c r="C2" s="410"/>
      <c r="D2" s="410"/>
      <c r="E2" s="410"/>
      <c r="F2" s="410"/>
      <c r="G2" s="410"/>
      <c r="H2" s="410"/>
    </row>
    <row r="3" spans="1:8" s="185" customFormat="1" ht="42" customHeight="1" x14ac:dyDescent="0.25">
      <c r="A3" s="386" t="s">
        <v>651</v>
      </c>
      <c r="B3" s="386"/>
      <c r="C3" s="386"/>
      <c r="D3" s="386"/>
      <c r="E3" s="386"/>
      <c r="F3" s="386"/>
      <c r="G3" s="386"/>
      <c r="H3" s="386"/>
    </row>
    <row r="4" spans="1:8" s="185" customFormat="1" ht="15.75" x14ac:dyDescent="0.25">
      <c r="A4" s="409" t="s">
        <v>716</v>
      </c>
      <c r="B4" s="409"/>
      <c r="C4" s="409"/>
      <c r="D4" s="409"/>
      <c r="E4" s="409"/>
      <c r="F4" s="409"/>
      <c r="G4" s="409"/>
      <c r="H4" s="409"/>
    </row>
    <row r="5" spans="1:8" s="185" customFormat="1" ht="15" customHeight="1" x14ac:dyDescent="0.25">
      <c r="A5" s="407" t="s">
        <v>11</v>
      </c>
      <c r="B5" s="407"/>
      <c r="C5" s="406"/>
      <c r="D5" s="406" t="s">
        <v>64</v>
      </c>
      <c r="E5" s="406"/>
      <c r="F5" s="406"/>
      <c r="G5" s="406"/>
      <c r="H5" s="406"/>
    </row>
    <row r="6" spans="1:8" s="185" customFormat="1" ht="14.25" customHeight="1" x14ac:dyDescent="0.25">
      <c r="A6" s="407"/>
      <c r="B6" s="407"/>
      <c r="C6" s="406"/>
      <c r="D6" s="406"/>
      <c r="E6" s="406"/>
      <c r="F6" s="406"/>
      <c r="G6" s="406"/>
      <c r="H6" s="406"/>
    </row>
    <row r="7" spans="1:8" s="185" customFormat="1" ht="14.25" customHeight="1" x14ac:dyDescent="0.25">
      <c r="A7" s="407"/>
      <c r="B7" s="407"/>
      <c r="C7" s="406"/>
      <c r="D7" s="406"/>
      <c r="E7" s="406"/>
      <c r="F7" s="406"/>
      <c r="G7" s="406"/>
      <c r="H7" s="406"/>
    </row>
    <row r="8" spans="1:8" s="185" customFormat="1" ht="14.25" customHeight="1" x14ac:dyDescent="0.25">
      <c r="A8" s="407" t="s">
        <v>1</v>
      </c>
      <c r="B8" s="407"/>
      <c r="C8" s="186"/>
      <c r="D8" s="406"/>
      <c r="E8" s="406"/>
      <c r="F8" s="406"/>
      <c r="G8" s="406"/>
      <c r="H8" s="406"/>
    </row>
    <row r="9" spans="1:8" s="185" customFormat="1" ht="14.25" customHeight="1" x14ac:dyDescent="0.25">
      <c r="A9" s="407" t="s">
        <v>2</v>
      </c>
      <c r="B9" s="407"/>
      <c r="C9" s="406"/>
      <c r="D9" s="406"/>
      <c r="E9" s="406"/>
      <c r="F9" s="406"/>
      <c r="G9" s="406"/>
      <c r="H9" s="406"/>
    </row>
    <row r="10" spans="1:8" s="185" customFormat="1" x14ac:dyDescent="0.25">
      <c r="A10" s="407"/>
      <c r="B10" s="407"/>
      <c r="C10" s="406"/>
      <c r="D10" s="406"/>
      <c r="E10" s="406"/>
      <c r="F10" s="406"/>
      <c r="G10" s="406"/>
      <c r="H10" s="406"/>
    </row>
    <row r="11" spans="1:8" s="185" customFormat="1" ht="14.25" customHeight="1" x14ac:dyDescent="0.25">
      <c r="A11" s="407"/>
      <c r="B11" s="407"/>
      <c r="C11" s="406"/>
      <c r="D11" s="406"/>
      <c r="E11" s="406"/>
      <c r="F11" s="406"/>
      <c r="G11" s="406"/>
      <c r="H11" s="406"/>
    </row>
    <row r="12" spans="1:8" s="185" customFormat="1" ht="3" customHeight="1" x14ac:dyDescent="0.25">
      <c r="A12" s="407"/>
      <c r="B12" s="407"/>
      <c r="C12" s="186"/>
      <c r="D12" s="186"/>
      <c r="E12" s="186"/>
      <c r="F12" s="186"/>
      <c r="G12" s="186"/>
      <c r="H12" s="186"/>
    </row>
    <row r="13" spans="1:8" s="185" customFormat="1" ht="14.25" customHeight="1" x14ac:dyDescent="0.25">
      <c r="A13" s="413" t="s">
        <v>31</v>
      </c>
      <c r="B13" s="413"/>
      <c r="C13" s="413"/>
      <c r="D13" s="413"/>
      <c r="E13" s="413"/>
      <c r="F13" s="413"/>
      <c r="G13" s="413"/>
      <c r="H13" s="413"/>
    </row>
    <row r="14" spans="1:8" ht="15" customHeight="1" x14ac:dyDescent="0.2">
      <c r="A14" s="414" t="s">
        <v>4</v>
      </c>
      <c r="B14" s="414"/>
      <c r="C14" s="414"/>
      <c r="D14" s="414"/>
      <c r="E14" s="414"/>
      <c r="F14" s="414"/>
      <c r="G14" s="414"/>
      <c r="H14" s="414"/>
    </row>
    <row r="15" spans="1:8" ht="63" x14ac:dyDescent="0.2">
      <c r="A15" s="188" t="s">
        <v>28</v>
      </c>
      <c r="B15" s="188" t="s">
        <v>62</v>
      </c>
      <c r="C15" s="188" t="s">
        <v>63</v>
      </c>
      <c r="D15" s="188" t="s">
        <v>23</v>
      </c>
      <c r="E15" s="188" t="s">
        <v>6</v>
      </c>
      <c r="F15" s="188" t="s">
        <v>12</v>
      </c>
      <c r="G15" s="188" t="s">
        <v>29</v>
      </c>
      <c r="H15" s="188" t="s">
        <v>30</v>
      </c>
    </row>
    <row r="16" spans="1:8" ht="15.75" x14ac:dyDescent="0.2">
      <c r="A16" s="189">
        <v>1</v>
      </c>
      <c r="B16" s="189">
        <v>2</v>
      </c>
      <c r="C16" s="189">
        <v>3</v>
      </c>
      <c r="D16" s="190">
        <v>4</v>
      </c>
      <c r="E16" s="189">
        <v>5</v>
      </c>
      <c r="F16" s="189">
        <v>6</v>
      </c>
      <c r="G16" s="189">
        <v>7</v>
      </c>
      <c r="H16" s="191" t="s">
        <v>377</v>
      </c>
    </row>
    <row r="17" spans="1:8" s="185" customFormat="1" ht="14.25" customHeight="1" x14ac:dyDescent="0.25">
      <c r="A17" s="192" t="s">
        <v>8</v>
      </c>
      <c r="B17" s="412" t="s">
        <v>15</v>
      </c>
      <c r="C17" s="412"/>
      <c r="D17" s="412"/>
      <c r="E17" s="412"/>
      <c r="F17" s="412"/>
      <c r="G17" s="412"/>
      <c r="H17" s="412"/>
    </row>
    <row r="18" spans="1:8" s="185" customFormat="1" ht="15.75" x14ac:dyDescent="0.25">
      <c r="A18" s="83" t="s">
        <v>196</v>
      </c>
      <c r="B18" s="193"/>
      <c r="C18" s="193"/>
      <c r="D18" s="84" t="s">
        <v>229</v>
      </c>
      <c r="E18" s="81"/>
      <c r="F18" s="81"/>
      <c r="G18" s="194"/>
      <c r="H18" s="194"/>
    </row>
    <row r="19" spans="1:8" s="185" customFormat="1" ht="32.25" customHeight="1" x14ac:dyDescent="0.25">
      <c r="A19" s="85">
        <v>1.1000000000000001</v>
      </c>
      <c r="B19" s="195">
        <v>998736</v>
      </c>
      <c r="D19" s="86" t="s">
        <v>230</v>
      </c>
      <c r="E19" s="87" t="s">
        <v>313</v>
      </c>
      <c r="F19" s="87">
        <v>2</v>
      </c>
      <c r="G19" s="195"/>
      <c r="H19" s="196">
        <f>(F19*G19)</f>
        <v>0</v>
      </c>
    </row>
    <row r="20" spans="1:8" s="185" customFormat="1" ht="45" x14ac:dyDescent="0.25">
      <c r="A20" s="85">
        <v>1.2</v>
      </c>
      <c r="B20" s="195">
        <v>998736</v>
      </c>
      <c r="D20" s="182" t="s">
        <v>493</v>
      </c>
      <c r="E20" s="87" t="s">
        <v>314</v>
      </c>
      <c r="F20" s="87">
        <v>2</v>
      </c>
      <c r="G20" s="195"/>
      <c r="H20" s="196">
        <f t="shared" ref="H20:H77" si="0">(F20*G20)</f>
        <v>0</v>
      </c>
    </row>
    <row r="21" spans="1:8" s="185" customFormat="1" ht="45" x14ac:dyDescent="0.25">
      <c r="A21" s="85">
        <v>1.3</v>
      </c>
      <c r="B21" s="195">
        <v>998736</v>
      </c>
      <c r="D21" s="86" t="s">
        <v>494</v>
      </c>
      <c r="E21" s="87" t="s">
        <v>313</v>
      </c>
      <c r="F21" s="87">
        <v>2</v>
      </c>
      <c r="G21" s="195"/>
      <c r="H21" s="196">
        <f t="shared" si="0"/>
        <v>0</v>
      </c>
    </row>
    <row r="22" spans="1:8" s="185" customFormat="1" ht="30" x14ac:dyDescent="0.25">
      <c r="A22" s="85">
        <v>1.4</v>
      </c>
      <c r="B22" s="193">
        <v>998736</v>
      </c>
      <c r="D22" s="86" t="s">
        <v>495</v>
      </c>
      <c r="E22" s="87" t="s">
        <v>313</v>
      </c>
      <c r="F22" s="87">
        <v>2</v>
      </c>
      <c r="G22" s="197"/>
      <c r="H22" s="196">
        <f t="shared" si="0"/>
        <v>0</v>
      </c>
    </row>
    <row r="23" spans="1:8" s="185" customFormat="1" ht="15.75" x14ac:dyDescent="0.25">
      <c r="A23" s="83" t="s">
        <v>197</v>
      </c>
      <c r="B23" s="193"/>
      <c r="D23" s="84" t="s">
        <v>231</v>
      </c>
      <c r="E23" s="81"/>
      <c r="F23" s="81"/>
      <c r="G23" s="197"/>
      <c r="H23" s="196">
        <f t="shared" si="0"/>
        <v>0</v>
      </c>
    </row>
    <row r="24" spans="1:8" s="185" customFormat="1" ht="30" x14ac:dyDescent="0.25">
      <c r="A24" s="85">
        <v>1.1000000000000001</v>
      </c>
      <c r="B24" s="195">
        <v>998736</v>
      </c>
      <c r="D24" s="86" t="s">
        <v>652</v>
      </c>
      <c r="E24" s="87" t="s">
        <v>313</v>
      </c>
      <c r="F24" s="87">
        <v>2</v>
      </c>
      <c r="G24" s="195"/>
      <c r="H24" s="196">
        <f t="shared" si="0"/>
        <v>0</v>
      </c>
    </row>
    <row r="25" spans="1:8" s="185" customFormat="1" ht="15.75" x14ac:dyDescent="0.25">
      <c r="A25" s="83" t="s">
        <v>198</v>
      </c>
      <c r="B25" s="193"/>
      <c r="D25" s="84" t="s">
        <v>496</v>
      </c>
      <c r="E25" s="87"/>
      <c r="F25" s="87"/>
      <c r="G25" s="197"/>
      <c r="H25" s="196">
        <f t="shared" si="0"/>
        <v>0</v>
      </c>
    </row>
    <row r="26" spans="1:8" s="185" customFormat="1" ht="30" x14ac:dyDescent="0.25">
      <c r="A26" s="85">
        <v>1.1000000000000001</v>
      </c>
      <c r="B26" s="195"/>
      <c r="D26" s="86" t="s">
        <v>653</v>
      </c>
      <c r="E26" s="87" t="s">
        <v>313</v>
      </c>
      <c r="F26" s="87">
        <v>1</v>
      </c>
      <c r="G26" s="195"/>
      <c r="H26" s="196">
        <f t="shared" si="0"/>
        <v>0</v>
      </c>
    </row>
    <row r="27" spans="1:8" s="185" customFormat="1" ht="15.75" x14ac:dyDescent="0.25">
      <c r="A27" s="83" t="s">
        <v>199</v>
      </c>
      <c r="B27" s="193"/>
      <c r="D27" s="84" t="s">
        <v>232</v>
      </c>
      <c r="E27" s="87"/>
      <c r="F27" s="87"/>
      <c r="G27" s="197"/>
      <c r="H27" s="196">
        <f t="shared" si="0"/>
        <v>0</v>
      </c>
    </row>
    <row r="28" spans="1:8" s="185" customFormat="1" ht="15.75" x14ac:dyDescent="0.25">
      <c r="A28" s="83">
        <v>1</v>
      </c>
      <c r="B28" s="195"/>
      <c r="D28" s="84" t="s">
        <v>233</v>
      </c>
      <c r="E28" s="87"/>
      <c r="F28" s="87"/>
      <c r="G28" s="195"/>
      <c r="H28" s="196">
        <f t="shared" si="0"/>
        <v>0</v>
      </c>
    </row>
    <row r="29" spans="1:8" s="185" customFormat="1" ht="45" x14ac:dyDescent="0.25">
      <c r="A29" s="85" t="s">
        <v>200</v>
      </c>
      <c r="B29" s="195">
        <v>998736</v>
      </c>
      <c r="D29" s="86" t="s">
        <v>497</v>
      </c>
      <c r="E29" s="87" t="s">
        <v>315</v>
      </c>
      <c r="F29" s="87">
        <v>6</v>
      </c>
      <c r="G29" s="195"/>
      <c r="H29" s="196">
        <f t="shared" si="0"/>
        <v>0</v>
      </c>
    </row>
    <row r="30" spans="1:8" s="185" customFormat="1" ht="15.75" x14ac:dyDescent="0.25">
      <c r="A30" s="83">
        <v>2</v>
      </c>
      <c r="B30" s="195"/>
      <c r="D30" s="84" t="s">
        <v>234</v>
      </c>
      <c r="E30" s="87"/>
      <c r="F30" s="87"/>
      <c r="G30" s="195"/>
      <c r="H30" s="196">
        <f t="shared" si="0"/>
        <v>0</v>
      </c>
    </row>
    <row r="31" spans="1:8" s="185" customFormat="1" ht="30" x14ac:dyDescent="0.25">
      <c r="A31" s="85" t="s">
        <v>200</v>
      </c>
      <c r="B31" s="195">
        <v>998736</v>
      </c>
      <c r="D31" s="86" t="s">
        <v>235</v>
      </c>
      <c r="E31" s="87" t="s">
        <v>315</v>
      </c>
      <c r="F31" s="87">
        <v>5</v>
      </c>
      <c r="G31" s="195"/>
      <c r="H31" s="196">
        <f t="shared" si="0"/>
        <v>0</v>
      </c>
    </row>
    <row r="32" spans="1:8" s="185" customFormat="1" ht="45" x14ac:dyDescent="0.25">
      <c r="A32" s="85" t="s">
        <v>201</v>
      </c>
      <c r="B32" s="195">
        <v>998736</v>
      </c>
      <c r="D32" s="86" t="s">
        <v>498</v>
      </c>
      <c r="E32" s="87" t="s">
        <v>315</v>
      </c>
      <c r="F32" s="87">
        <v>9</v>
      </c>
      <c r="G32" s="195"/>
      <c r="H32" s="196">
        <f t="shared" si="0"/>
        <v>0</v>
      </c>
    </row>
    <row r="33" spans="1:8" s="185" customFormat="1" ht="30" x14ac:dyDescent="0.25">
      <c r="A33" s="85" t="s">
        <v>202</v>
      </c>
      <c r="B33" s="195">
        <v>998736</v>
      </c>
      <c r="D33" s="86" t="s">
        <v>236</v>
      </c>
      <c r="E33" s="87" t="s">
        <v>315</v>
      </c>
      <c r="F33" s="87">
        <v>5</v>
      </c>
      <c r="G33" s="197"/>
      <c r="H33" s="196">
        <f t="shared" si="0"/>
        <v>0</v>
      </c>
    </row>
    <row r="34" spans="1:8" s="185" customFormat="1" ht="30" x14ac:dyDescent="0.25">
      <c r="A34" s="85" t="s">
        <v>204</v>
      </c>
      <c r="B34" s="195">
        <v>998736</v>
      </c>
      <c r="D34" s="86" t="s">
        <v>237</v>
      </c>
      <c r="E34" s="87" t="s">
        <v>315</v>
      </c>
      <c r="F34" s="87">
        <v>2</v>
      </c>
      <c r="G34" s="195"/>
      <c r="H34" s="196">
        <f t="shared" si="0"/>
        <v>0</v>
      </c>
    </row>
    <row r="35" spans="1:8" s="185" customFormat="1" ht="15.75" x14ac:dyDescent="0.25">
      <c r="A35" s="83">
        <v>3</v>
      </c>
      <c r="B35" s="195"/>
      <c r="D35" s="84" t="s">
        <v>238</v>
      </c>
      <c r="E35" s="87"/>
      <c r="F35" s="87"/>
      <c r="G35" s="195"/>
      <c r="H35" s="196">
        <f t="shared" si="0"/>
        <v>0</v>
      </c>
    </row>
    <row r="36" spans="1:8" s="185" customFormat="1" ht="30" x14ac:dyDescent="0.25">
      <c r="A36" s="85" t="s">
        <v>200</v>
      </c>
      <c r="B36" s="195">
        <v>998736</v>
      </c>
      <c r="D36" s="86" t="s">
        <v>499</v>
      </c>
      <c r="E36" s="87" t="s">
        <v>315</v>
      </c>
      <c r="F36" s="87">
        <v>15</v>
      </c>
      <c r="G36" s="195"/>
      <c r="H36" s="196">
        <f t="shared" si="0"/>
        <v>0</v>
      </c>
    </row>
    <row r="37" spans="1:8" s="185" customFormat="1" ht="30" x14ac:dyDescent="0.25">
      <c r="A37" s="85" t="s">
        <v>201</v>
      </c>
      <c r="B37" s="195">
        <v>998736</v>
      </c>
      <c r="D37" s="86" t="s">
        <v>500</v>
      </c>
      <c r="E37" s="87" t="s">
        <v>315</v>
      </c>
      <c r="F37" s="87">
        <v>3</v>
      </c>
      <c r="G37" s="197"/>
      <c r="H37" s="196">
        <f t="shared" si="0"/>
        <v>0</v>
      </c>
    </row>
    <row r="38" spans="1:8" s="185" customFormat="1" ht="31.5" x14ac:dyDescent="0.25">
      <c r="A38" s="83">
        <v>4</v>
      </c>
      <c r="B38" s="193"/>
      <c r="D38" s="198" t="s">
        <v>501</v>
      </c>
      <c r="E38" s="87"/>
      <c r="F38" s="87"/>
      <c r="G38" s="197"/>
      <c r="H38" s="196">
        <f t="shared" si="0"/>
        <v>0</v>
      </c>
    </row>
    <row r="39" spans="1:8" s="185" customFormat="1" ht="149.25" customHeight="1" x14ac:dyDescent="0.25">
      <c r="A39" s="83" t="s">
        <v>200</v>
      </c>
      <c r="B39" s="193">
        <v>998736</v>
      </c>
      <c r="D39" s="84" t="s">
        <v>502</v>
      </c>
      <c r="E39" s="87" t="s">
        <v>315</v>
      </c>
      <c r="F39" s="87">
        <v>12</v>
      </c>
      <c r="G39" s="197"/>
      <c r="H39" s="196">
        <f t="shared" si="0"/>
        <v>0</v>
      </c>
    </row>
    <row r="40" spans="1:8" s="185" customFormat="1" ht="47.25" x14ac:dyDescent="0.25">
      <c r="A40" s="83">
        <v>5</v>
      </c>
      <c r="B40" s="193">
        <v>998736</v>
      </c>
      <c r="D40" s="84" t="s">
        <v>503</v>
      </c>
      <c r="E40" s="87" t="s">
        <v>315</v>
      </c>
      <c r="F40" s="87">
        <v>12</v>
      </c>
      <c r="G40" s="197"/>
      <c r="H40" s="196">
        <f t="shared" si="0"/>
        <v>0</v>
      </c>
    </row>
    <row r="41" spans="1:8" s="185" customFormat="1" ht="15.75" x14ac:dyDescent="0.25">
      <c r="A41" s="83" t="s">
        <v>203</v>
      </c>
      <c r="B41" s="195"/>
      <c r="D41" s="84"/>
      <c r="E41" s="87"/>
      <c r="F41" s="87"/>
      <c r="G41" s="195"/>
      <c r="H41" s="196">
        <f t="shared" si="0"/>
        <v>0</v>
      </c>
    </row>
    <row r="42" spans="1:8" s="185" customFormat="1" ht="31.5" x14ac:dyDescent="0.25">
      <c r="A42" s="83">
        <v>1.1000000000000001</v>
      </c>
      <c r="B42" s="195"/>
      <c r="D42" s="84" t="s">
        <v>239</v>
      </c>
      <c r="E42" s="87"/>
      <c r="F42" s="87"/>
      <c r="G42" s="195"/>
      <c r="H42" s="196">
        <f t="shared" si="0"/>
        <v>0</v>
      </c>
    </row>
    <row r="43" spans="1:8" s="185" customFormat="1" ht="195" x14ac:dyDescent="0.25">
      <c r="A43" s="85"/>
      <c r="B43" s="195"/>
      <c r="D43" s="86" t="s">
        <v>240</v>
      </c>
      <c r="E43" s="87"/>
      <c r="F43" s="87"/>
      <c r="G43" s="195"/>
      <c r="H43" s="196">
        <f t="shared" si="0"/>
        <v>0</v>
      </c>
    </row>
    <row r="44" spans="1:8" s="185" customFormat="1" ht="31.5" x14ac:dyDescent="0.2">
      <c r="A44" s="82"/>
      <c r="B44" s="195"/>
      <c r="D44" s="84" t="s">
        <v>241</v>
      </c>
      <c r="E44" s="81"/>
      <c r="F44" s="81"/>
      <c r="G44" s="195"/>
      <c r="H44" s="196">
        <f t="shared" si="0"/>
        <v>0</v>
      </c>
    </row>
    <row r="45" spans="1:8" s="185" customFormat="1" x14ac:dyDescent="0.25">
      <c r="A45" s="85" t="s">
        <v>200</v>
      </c>
      <c r="B45" s="195">
        <v>998731</v>
      </c>
      <c r="D45" s="86" t="s">
        <v>242</v>
      </c>
      <c r="E45" s="87" t="s">
        <v>316</v>
      </c>
      <c r="F45" s="87">
        <v>2</v>
      </c>
      <c r="G45" s="195"/>
      <c r="H45" s="196">
        <f t="shared" si="0"/>
        <v>0</v>
      </c>
    </row>
    <row r="46" spans="1:8" s="185" customFormat="1" x14ac:dyDescent="0.25">
      <c r="A46" s="85" t="s">
        <v>201</v>
      </c>
      <c r="B46" s="195">
        <v>998731</v>
      </c>
      <c r="D46" s="86" t="s">
        <v>243</v>
      </c>
      <c r="E46" s="87" t="s">
        <v>316</v>
      </c>
      <c r="F46" s="87">
        <v>2</v>
      </c>
      <c r="G46" s="195"/>
      <c r="H46" s="196">
        <f t="shared" si="0"/>
        <v>0</v>
      </c>
    </row>
    <row r="47" spans="1:8" s="185" customFormat="1" x14ac:dyDescent="0.25">
      <c r="A47" s="85" t="s">
        <v>202</v>
      </c>
      <c r="B47" s="195">
        <v>998731</v>
      </c>
      <c r="D47" s="86" t="s">
        <v>244</v>
      </c>
      <c r="E47" s="87" t="s">
        <v>316</v>
      </c>
      <c r="F47" s="87">
        <v>1</v>
      </c>
      <c r="G47" s="197"/>
      <c r="H47" s="196">
        <f t="shared" si="0"/>
        <v>0</v>
      </c>
    </row>
    <row r="48" spans="1:8" s="185" customFormat="1" x14ac:dyDescent="0.25">
      <c r="A48" s="85" t="s">
        <v>204</v>
      </c>
      <c r="B48" s="195">
        <v>998731</v>
      </c>
      <c r="D48" s="86" t="s">
        <v>245</v>
      </c>
      <c r="E48" s="87" t="s">
        <v>316</v>
      </c>
      <c r="F48" s="87">
        <v>1</v>
      </c>
      <c r="G48" s="197"/>
      <c r="H48" s="196">
        <f t="shared" si="0"/>
        <v>0</v>
      </c>
    </row>
    <row r="49" spans="1:8" s="185" customFormat="1" x14ac:dyDescent="0.25">
      <c r="A49" s="85" t="s">
        <v>204</v>
      </c>
      <c r="B49" s="195">
        <v>998731</v>
      </c>
      <c r="D49" s="86" t="s">
        <v>504</v>
      </c>
      <c r="E49" s="87" t="s">
        <v>316</v>
      </c>
      <c r="F49" s="87">
        <v>2</v>
      </c>
      <c r="G49" s="195"/>
      <c r="H49" s="196">
        <f t="shared" si="0"/>
        <v>0</v>
      </c>
    </row>
    <row r="50" spans="1:8" s="185" customFormat="1" x14ac:dyDescent="0.25">
      <c r="A50" s="85"/>
      <c r="B50" s="193"/>
      <c r="D50" s="86"/>
      <c r="E50" s="87"/>
      <c r="F50" s="87"/>
      <c r="G50" s="197"/>
      <c r="H50" s="196">
        <f t="shared" si="0"/>
        <v>0</v>
      </c>
    </row>
    <row r="51" spans="1:8" s="185" customFormat="1" ht="30" x14ac:dyDescent="0.25">
      <c r="A51" s="83">
        <v>1.2</v>
      </c>
      <c r="B51" s="195">
        <v>998736</v>
      </c>
      <c r="D51" s="86" t="s">
        <v>654</v>
      </c>
      <c r="E51" s="87" t="s">
        <v>315</v>
      </c>
      <c r="F51" s="87">
        <v>85</v>
      </c>
      <c r="G51" s="195"/>
      <c r="H51" s="196">
        <f t="shared" si="0"/>
        <v>0</v>
      </c>
    </row>
    <row r="52" spans="1:8" s="185" customFormat="1" ht="15.75" x14ac:dyDescent="0.25">
      <c r="A52" s="83" t="s">
        <v>205</v>
      </c>
      <c r="B52" s="195"/>
      <c r="D52" s="84" t="s">
        <v>246</v>
      </c>
      <c r="E52" s="87"/>
      <c r="F52" s="87"/>
      <c r="G52" s="195"/>
      <c r="H52" s="196">
        <f t="shared" si="0"/>
        <v>0</v>
      </c>
    </row>
    <row r="53" spans="1:8" s="185" customFormat="1" ht="15.75" x14ac:dyDescent="0.25">
      <c r="A53" s="83">
        <v>1</v>
      </c>
      <c r="B53" s="193"/>
      <c r="D53" s="84" t="s">
        <v>233</v>
      </c>
      <c r="E53" s="87"/>
      <c r="F53" s="87"/>
      <c r="G53" s="197"/>
      <c r="H53" s="196">
        <f t="shared" si="0"/>
        <v>0</v>
      </c>
    </row>
    <row r="54" spans="1:8" s="185" customFormat="1" ht="45" x14ac:dyDescent="0.25">
      <c r="A54" s="85" t="s">
        <v>200</v>
      </c>
      <c r="B54" s="195">
        <v>998736</v>
      </c>
      <c r="D54" s="86" t="s">
        <v>505</v>
      </c>
      <c r="E54" s="87" t="s">
        <v>315</v>
      </c>
      <c r="F54" s="87">
        <v>7</v>
      </c>
      <c r="G54" s="195"/>
      <c r="H54" s="196">
        <f t="shared" si="0"/>
        <v>0</v>
      </c>
    </row>
    <row r="55" spans="1:8" s="185" customFormat="1" ht="45" x14ac:dyDescent="0.25">
      <c r="A55" s="85" t="s">
        <v>200</v>
      </c>
      <c r="B55" s="195">
        <v>998736</v>
      </c>
      <c r="D55" s="86" t="s">
        <v>506</v>
      </c>
      <c r="E55" s="87" t="s">
        <v>315</v>
      </c>
      <c r="F55" s="87">
        <v>1</v>
      </c>
      <c r="G55" s="195"/>
      <c r="H55" s="196">
        <f t="shared" si="0"/>
        <v>0</v>
      </c>
    </row>
    <row r="56" spans="1:8" s="185" customFormat="1" ht="15.75" x14ac:dyDescent="0.25">
      <c r="A56" s="83">
        <v>2</v>
      </c>
      <c r="B56" s="195"/>
      <c r="D56" s="84" t="s">
        <v>234</v>
      </c>
      <c r="E56" s="87"/>
      <c r="F56" s="87"/>
      <c r="G56" s="195"/>
      <c r="H56" s="196">
        <f t="shared" si="0"/>
        <v>0</v>
      </c>
    </row>
    <row r="57" spans="1:8" s="185" customFormat="1" ht="45" x14ac:dyDescent="0.25">
      <c r="A57" s="85" t="s">
        <v>200</v>
      </c>
      <c r="B57" s="195">
        <v>998736</v>
      </c>
      <c r="D57" s="86" t="s">
        <v>507</v>
      </c>
      <c r="E57" s="87" t="s">
        <v>315</v>
      </c>
      <c r="F57" s="87">
        <v>7</v>
      </c>
      <c r="G57" s="195"/>
      <c r="H57" s="196">
        <f t="shared" si="0"/>
        <v>0</v>
      </c>
    </row>
    <row r="58" spans="1:8" s="185" customFormat="1" ht="45" x14ac:dyDescent="0.25">
      <c r="A58" s="85" t="s">
        <v>201</v>
      </c>
      <c r="B58" s="195">
        <v>998736</v>
      </c>
      <c r="D58" s="86" t="s">
        <v>508</v>
      </c>
      <c r="E58" s="87" t="s">
        <v>315</v>
      </c>
      <c r="F58" s="87">
        <v>14</v>
      </c>
      <c r="G58" s="197"/>
      <c r="H58" s="196">
        <f t="shared" si="0"/>
        <v>0</v>
      </c>
    </row>
    <row r="59" spans="1:8" s="185" customFormat="1" ht="30" x14ac:dyDescent="0.25">
      <c r="A59" s="85" t="s">
        <v>202</v>
      </c>
      <c r="B59" s="195">
        <v>998736</v>
      </c>
      <c r="D59" s="86" t="s">
        <v>509</v>
      </c>
      <c r="E59" s="87" t="s">
        <v>315</v>
      </c>
      <c r="F59" s="87">
        <v>7</v>
      </c>
      <c r="G59" s="197"/>
      <c r="H59" s="196">
        <f t="shared" si="0"/>
        <v>0</v>
      </c>
    </row>
    <row r="60" spans="1:8" s="185" customFormat="1" ht="148.5" customHeight="1" x14ac:dyDescent="0.25">
      <c r="A60" s="85" t="s">
        <v>204</v>
      </c>
      <c r="B60" s="195">
        <v>998736</v>
      </c>
      <c r="D60" s="86" t="s">
        <v>510</v>
      </c>
      <c r="E60" s="87" t="s">
        <v>315</v>
      </c>
      <c r="F60" s="87">
        <v>2</v>
      </c>
      <c r="G60" s="197"/>
      <c r="H60" s="196">
        <f t="shared" si="0"/>
        <v>0</v>
      </c>
    </row>
    <row r="61" spans="1:8" s="185" customFormat="1" ht="30" x14ac:dyDescent="0.25">
      <c r="A61" s="83">
        <v>2.1</v>
      </c>
      <c r="B61" s="195">
        <v>998736</v>
      </c>
      <c r="D61" s="86" t="s">
        <v>511</v>
      </c>
      <c r="E61" s="87" t="s">
        <v>315</v>
      </c>
      <c r="F61" s="87">
        <v>6</v>
      </c>
      <c r="G61" s="197"/>
      <c r="H61" s="196">
        <f t="shared" si="0"/>
        <v>0</v>
      </c>
    </row>
    <row r="62" spans="1:8" s="185" customFormat="1" ht="15.75" x14ac:dyDescent="0.25">
      <c r="A62" s="83">
        <v>3</v>
      </c>
      <c r="B62" s="195"/>
      <c r="D62" s="84" t="s">
        <v>247</v>
      </c>
      <c r="E62" s="87"/>
      <c r="F62" s="87"/>
      <c r="G62" s="195"/>
      <c r="H62" s="196">
        <f t="shared" si="0"/>
        <v>0</v>
      </c>
    </row>
    <row r="63" spans="1:8" s="185" customFormat="1" ht="30" x14ac:dyDescent="0.25">
      <c r="A63" s="85" t="s">
        <v>200</v>
      </c>
      <c r="B63" s="195">
        <v>998736</v>
      </c>
      <c r="D63" s="86" t="s">
        <v>512</v>
      </c>
      <c r="E63" s="87" t="s">
        <v>315</v>
      </c>
      <c r="F63" s="87">
        <v>21</v>
      </c>
      <c r="G63" s="195"/>
      <c r="H63" s="196">
        <f t="shared" si="0"/>
        <v>0</v>
      </c>
    </row>
    <row r="64" spans="1:8" s="185" customFormat="1" ht="60" x14ac:dyDescent="0.25">
      <c r="A64" s="85" t="s">
        <v>201</v>
      </c>
      <c r="B64" s="195">
        <v>998736</v>
      </c>
      <c r="D64" s="86" t="s">
        <v>513</v>
      </c>
      <c r="E64" s="87" t="s">
        <v>315</v>
      </c>
      <c r="F64" s="87">
        <v>3</v>
      </c>
      <c r="G64" s="195"/>
      <c r="H64" s="196">
        <f t="shared" si="0"/>
        <v>0</v>
      </c>
    </row>
    <row r="65" spans="1:8" s="185" customFormat="1" ht="31.5" x14ac:dyDescent="0.25">
      <c r="A65" s="83">
        <v>4</v>
      </c>
      <c r="B65" s="195"/>
      <c r="D65" s="84" t="s">
        <v>248</v>
      </c>
      <c r="E65" s="87" t="s">
        <v>315</v>
      </c>
      <c r="F65" s="87">
        <v>6</v>
      </c>
      <c r="G65" s="195"/>
      <c r="H65" s="196">
        <f t="shared" si="0"/>
        <v>0</v>
      </c>
    </row>
    <row r="66" spans="1:8" s="185" customFormat="1" ht="31.5" x14ac:dyDescent="0.25">
      <c r="A66" s="83">
        <v>5</v>
      </c>
      <c r="B66" s="195">
        <v>98736</v>
      </c>
      <c r="D66" s="84" t="s">
        <v>312</v>
      </c>
      <c r="E66" s="87" t="s">
        <v>315</v>
      </c>
      <c r="F66" s="87">
        <v>21</v>
      </c>
      <c r="G66" s="195"/>
      <c r="H66" s="196">
        <f t="shared" si="0"/>
        <v>0</v>
      </c>
    </row>
    <row r="67" spans="1:8" s="185" customFormat="1" ht="15.75" x14ac:dyDescent="0.25">
      <c r="A67" s="83" t="s">
        <v>206</v>
      </c>
      <c r="B67" s="195"/>
      <c r="D67" s="84"/>
      <c r="E67" s="87"/>
      <c r="F67" s="87"/>
      <c r="G67" s="195"/>
      <c r="H67" s="196">
        <f t="shared" si="0"/>
        <v>0</v>
      </c>
    </row>
    <row r="68" spans="1:8" s="185" customFormat="1" ht="31.5" x14ac:dyDescent="0.25">
      <c r="A68" s="83">
        <v>1.1000000000000001</v>
      </c>
      <c r="B68" s="195"/>
      <c r="D68" s="84" t="s">
        <v>239</v>
      </c>
      <c r="E68" s="87"/>
      <c r="F68" s="87"/>
      <c r="G68" s="195"/>
      <c r="H68" s="196">
        <f t="shared" si="0"/>
        <v>0</v>
      </c>
    </row>
    <row r="69" spans="1:8" s="185" customFormat="1" ht="195" x14ac:dyDescent="0.25">
      <c r="A69" s="83"/>
      <c r="B69" s="193"/>
      <c r="D69" s="86" t="s">
        <v>240</v>
      </c>
      <c r="E69" s="87"/>
      <c r="F69" s="87"/>
      <c r="G69" s="197"/>
      <c r="H69" s="196">
        <f t="shared" si="0"/>
        <v>0</v>
      </c>
    </row>
    <row r="70" spans="1:8" s="185" customFormat="1" ht="31.5" x14ac:dyDescent="0.25">
      <c r="A70" s="83" t="s">
        <v>207</v>
      </c>
      <c r="B70" s="195"/>
      <c r="D70" s="84" t="s">
        <v>514</v>
      </c>
      <c r="E70" s="81"/>
      <c r="F70" s="81"/>
      <c r="G70" s="195"/>
      <c r="H70" s="196">
        <f t="shared" si="0"/>
        <v>0</v>
      </c>
    </row>
    <row r="71" spans="1:8" s="185" customFormat="1" x14ac:dyDescent="0.25">
      <c r="A71" s="85" t="s">
        <v>200</v>
      </c>
      <c r="B71" s="195">
        <v>998731</v>
      </c>
      <c r="D71" s="86" t="s">
        <v>242</v>
      </c>
      <c r="E71" s="87" t="s">
        <v>316</v>
      </c>
      <c r="F71" s="87">
        <v>4</v>
      </c>
      <c r="G71" s="195"/>
      <c r="H71" s="196">
        <f t="shared" si="0"/>
        <v>0</v>
      </c>
    </row>
    <row r="72" spans="1:8" s="185" customFormat="1" x14ac:dyDescent="0.25">
      <c r="A72" s="85" t="s">
        <v>201</v>
      </c>
      <c r="B72" s="195">
        <v>998731</v>
      </c>
      <c r="D72" s="86" t="s">
        <v>243</v>
      </c>
      <c r="E72" s="87" t="s">
        <v>316</v>
      </c>
      <c r="F72" s="87">
        <v>2</v>
      </c>
      <c r="G72" s="195"/>
      <c r="H72" s="196">
        <f t="shared" si="0"/>
        <v>0</v>
      </c>
    </row>
    <row r="73" spans="1:8" s="185" customFormat="1" x14ac:dyDescent="0.25">
      <c r="A73" s="85" t="s">
        <v>202</v>
      </c>
      <c r="B73" s="195">
        <v>998731</v>
      </c>
      <c r="D73" s="86" t="s">
        <v>515</v>
      </c>
      <c r="E73" s="87" t="s">
        <v>316</v>
      </c>
      <c r="F73" s="87">
        <v>1</v>
      </c>
      <c r="G73" s="195"/>
      <c r="H73" s="196">
        <f t="shared" si="0"/>
        <v>0</v>
      </c>
    </row>
    <row r="74" spans="1:8" s="185" customFormat="1" x14ac:dyDescent="0.25">
      <c r="A74" s="85" t="s">
        <v>204</v>
      </c>
      <c r="B74" s="195">
        <v>998731</v>
      </c>
      <c r="D74" s="86" t="s">
        <v>249</v>
      </c>
      <c r="E74" s="87" t="s">
        <v>316</v>
      </c>
      <c r="F74" s="87">
        <v>1</v>
      </c>
      <c r="G74" s="195"/>
      <c r="H74" s="196">
        <f t="shared" si="0"/>
        <v>0</v>
      </c>
    </row>
    <row r="75" spans="1:8" s="185" customFormat="1" ht="30" x14ac:dyDescent="0.25">
      <c r="A75" s="85" t="s">
        <v>208</v>
      </c>
      <c r="B75" s="195">
        <v>998731</v>
      </c>
      <c r="D75" s="86" t="s">
        <v>673</v>
      </c>
      <c r="E75" s="87" t="s">
        <v>316</v>
      </c>
      <c r="F75" s="87">
        <v>3</v>
      </c>
      <c r="G75" s="195"/>
      <c r="H75" s="196">
        <f t="shared" si="0"/>
        <v>0</v>
      </c>
    </row>
    <row r="76" spans="1:8" s="185" customFormat="1" ht="30" x14ac:dyDescent="0.25">
      <c r="A76" s="85">
        <v>1.2</v>
      </c>
      <c r="B76" s="195">
        <v>998736</v>
      </c>
      <c r="D76" s="86" t="s">
        <v>250</v>
      </c>
      <c r="E76" s="87" t="s">
        <v>315</v>
      </c>
      <c r="F76" s="87">
        <v>30</v>
      </c>
      <c r="G76" s="197"/>
      <c r="H76" s="196">
        <f t="shared" si="0"/>
        <v>0</v>
      </c>
    </row>
    <row r="77" spans="1:8" s="185" customFormat="1" ht="105" x14ac:dyDescent="0.25">
      <c r="A77" s="83">
        <v>2</v>
      </c>
      <c r="B77" s="193"/>
      <c r="D77" s="86" t="s">
        <v>251</v>
      </c>
      <c r="E77" s="87" t="s">
        <v>316</v>
      </c>
      <c r="F77" s="87">
        <v>2</v>
      </c>
      <c r="G77" s="197"/>
      <c r="H77" s="196">
        <f t="shared" si="0"/>
        <v>0</v>
      </c>
    </row>
    <row r="78" spans="1:8" s="185" customFormat="1" ht="15.75" x14ac:dyDescent="0.25">
      <c r="A78" s="83" t="s">
        <v>210</v>
      </c>
      <c r="B78" s="195"/>
      <c r="D78" s="84" t="s">
        <v>252</v>
      </c>
      <c r="E78" s="87"/>
      <c r="F78" s="87"/>
      <c r="G78" s="195"/>
      <c r="H78" s="196">
        <f t="shared" ref="H78:H134" si="1">(F78*G78)</f>
        <v>0</v>
      </c>
    </row>
    <row r="79" spans="1:8" s="185" customFormat="1" x14ac:dyDescent="0.25">
      <c r="A79" s="85">
        <v>1.1000000000000001</v>
      </c>
      <c r="B79" s="195">
        <v>998736</v>
      </c>
      <c r="D79" s="86" t="s">
        <v>253</v>
      </c>
      <c r="E79" s="87" t="s">
        <v>316</v>
      </c>
      <c r="F79" s="87">
        <v>1</v>
      </c>
      <c r="G79" s="195"/>
      <c r="H79" s="196">
        <f t="shared" si="1"/>
        <v>0</v>
      </c>
    </row>
    <row r="80" spans="1:8" s="185" customFormat="1" x14ac:dyDescent="0.25">
      <c r="A80" s="85">
        <v>1.2</v>
      </c>
      <c r="B80" s="195">
        <v>998736</v>
      </c>
      <c r="D80" s="86" t="s">
        <v>254</v>
      </c>
      <c r="E80" s="87" t="s">
        <v>316</v>
      </c>
      <c r="F80" s="87">
        <v>1</v>
      </c>
      <c r="G80" s="195"/>
      <c r="H80" s="196">
        <f t="shared" si="1"/>
        <v>0</v>
      </c>
    </row>
    <row r="81" spans="1:8" s="185" customFormat="1" x14ac:dyDescent="0.25">
      <c r="A81" s="85">
        <v>1.3</v>
      </c>
      <c r="B81" s="195">
        <v>998731</v>
      </c>
      <c r="D81" s="86" t="s">
        <v>255</v>
      </c>
      <c r="E81" s="87" t="s">
        <v>316</v>
      </c>
      <c r="F81" s="87">
        <v>1</v>
      </c>
      <c r="G81" s="195"/>
      <c r="H81" s="196">
        <f t="shared" si="1"/>
        <v>0</v>
      </c>
    </row>
    <row r="82" spans="1:8" s="185" customFormat="1" x14ac:dyDescent="0.25">
      <c r="A82" s="85">
        <v>1.4</v>
      </c>
      <c r="B82" s="195">
        <v>998736</v>
      </c>
      <c r="D82" s="86" t="s">
        <v>256</v>
      </c>
      <c r="E82" s="87" t="s">
        <v>316</v>
      </c>
      <c r="F82" s="87">
        <v>1</v>
      </c>
      <c r="G82" s="195"/>
      <c r="H82" s="196">
        <f t="shared" si="1"/>
        <v>0</v>
      </c>
    </row>
    <row r="83" spans="1:8" s="185" customFormat="1" x14ac:dyDescent="0.25">
      <c r="A83" s="85">
        <v>1.5</v>
      </c>
      <c r="B83" s="199">
        <v>998736</v>
      </c>
      <c r="D83" s="86" t="s">
        <v>257</v>
      </c>
      <c r="E83" s="87" t="s">
        <v>316</v>
      </c>
      <c r="F83" s="87">
        <v>2</v>
      </c>
      <c r="G83" s="196"/>
      <c r="H83" s="196">
        <f t="shared" si="1"/>
        <v>0</v>
      </c>
    </row>
    <row r="84" spans="1:8" s="185" customFormat="1" x14ac:dyDescent="0.25">
      <c r="A84" s="85">
        <v>1.6</v>
      </c>
      <c r="B84" s="196">
        <v>998736</v>
      </c>
      <c r="D84" s="86" t="s">
        <v>258</v>
      </c>
      <c r="E84" s="87" t="s">
        <v>316</v>
      </c>
      <c r="F84" s="87">
        <v>2</v>
      </c>
      <c r="G84" s="196"/>
      <c r="H84" s="196">
        <f t="shared" si="1"/>
        <v>0</v>
      </c>
    </row>
    <row r="85" spans="1:8" s="185" customFormat="1" ht="31.5" x14ac:dyDescent="0.25">
      <c r="A85" s="200" t="s">
        <v>474</v>
      </c>
      <c r="B85" s="195"/>
      <c r="D85" s="198" t="s">
        <v>516</v>
      </c>
      <c r="E85" s="87"/>
      <c r="F85" s="87"/>
      <c r="G85" s="195"/>
      <c r="H85" s="196">
        <f t="shared" si="1"/>
        <v>0</v>
      </c>
    </row>
    <row r="86" spans="1:8" s="185" customFormat="1" ht="31.5" x14ac:dyDescent="0.25">
      <c r="A86" s="200">
        <v>1</v>
      </c>
      <c r="B86" s="195"/>
      <c r="D86" s="201" t="s">
        <v>656</v>
      </c>
      <c r="E86" s="87"/>
      <c r="F86" s="87"/>
      <c r="G86" s="195"/>
      <c r="H86" s="196">
        <f t="shared" si="1"/>
        <v>0</v>
      </c>
    </row>
    <row r="87" spans="1:8" s="185" customFormat="1" x14ac:dyDescent="0.25">
      <c r="A87" s="202" t="s">
        <v>218</v>
      </c>
      <c r="B87" s="195"/>
      <c r="D87" s="203" t="s">
        <v>517</v>
      </c>
      <c r="E87" s="87"/>
      <c r="F87" s="87"/>
      <c r="G87" s="195"/>
      <c r="H87" s="196">
        <f t="shared" si="1"/>
        <v>0</v>
      </c>
    </row>
    <row r="88" spans="1:8" s="185" customFormat="1" x14ac:dyDescent="0.25">
      <c r="A88" s="204" t="s">
        <v>475</v>
      </c>
      <c r="B88" s="193">
        <v>998736</v>
      </c>
      <c r="D88" s="203" t="s">
        <v>518</v>
      </c>
      <c r="E88" s="183" t="s">
        <v>316</v>
      </c>
      <c r="F88" s="87">
        <v>3</v>
      </c>
      <c r="G88" s="197"/>
      <c r="H88" s="196">
        <f t="shared" si="1"/>
        <v>0</v>
      </c>
    </row>
    <row r="89" spans="1:8" s="185" customFormat="1" x14ac:dyDescent="0.25">
      <c r="A89" s="204" t="s">
        <v>476</v>
      </c>
      <c r="B89" s="193">
        <v>998736</v>
      </c>
      <c r="D89" s="203" t="s">
        <v>519</v>
      </c>
      <c r="E89" s="183" t="s">
        <v>316</v>
      </c>
      <c r="F89" s="87">
        <v>3</v>
      </c>
      <c r="G89" s="197"/>
      <c r="H89" s="196">
        <f t="shared" si="1"/>
        <v>0</v>
      </c>
    </row>
    <row r="90" spans="1:8" s="185" customFormat="1" x14ac:dyDescent="0.25">
      <c r="A90" s="202" t="s">
        <v>219</v>
      </c>
      <c r="B90" s="195">
        <v>998736</v>
      </c>
      <c r="D90" s="203" t="s">
        <v>520</v>
      </c>
      <c r="E90" s="183" t="s">
        <v>316</v>
      </c>
      <c r="F90" s="87">
        <v>2</v>
      </c>
      <c r="G90" s="195"/>
      <c r="H90" s="196">
        <f t="shared" si="1"/>
        <v>0</v>
      </c>
    </row>
    <row r="91" spans="1:8" s="185" customFormat="1" ht="30" x14ac:dyDescent="0.25">
      <c r="A91" s="205" t="s">
        <v>477</v>
      </c>
      <c r="B91" s="195">
        <v>998736</v>
      </c>
      <c r="D91" s="203" t="s">
        <v>521</v>
      </c>
      <c r="E91" s="183" t="s">
        <v>316</v>
      </c>
      <c r="F91" s="87">
        <v>2</v>
      </c>
      <c r="G91" s="195"/>
      <c r="H91" s="196">
        <f t="shared" si="1"/>
        <v>0</v>
      </c>
    </row>
    <row r="92" spans="1:8" s="185" customFormat="1" x14ac:dyDescent="0.25">
      <c r="A92" s="205" t="s">
        <v>478</v>
      </c>
      <c r="B92" s="195">
        <v>998736</v>
      </c>
      <c r="D92" s="203" t="s">
        <v>522</v>
      </c>
      <c r="E92" s="183" t="s">
        <v>316</v>
      </c>
      <c r="F92" s="87">
        <v>1</v>
      </c>
      <c r="G92" s="195"/>
      <c r="H92" s="196">
        <f t="shared" si="1"/>
        <v>0</v>
      </c>
    </row>
    <row r="93" spans="1:8" s="185" customFormat="1" x14ac:dyDescent="0.25">
      <c r="A93" s="205" t="s">
        <v>479</v>
      </c>
      <c r="B93" s="193"/>
      <c r="D93" s="203" t="s">
        <v>523</v>
      </c>
      <c r="E93" s="183"/>
      <c r="F93" s="87"/>
      <c r="G93" s="197"/>
      <c r="H93" s="196">
        <f t="shared" si="1"/>
        <v>0</v>
      </c>
    </row>
    <row r="94" spans="1:8" s="185" customFormat="1" ht="30" x14ac:dyDescent="0.25">
      <c r="A94" s="205" t="s">
        <v>211</v>
      </c>
      <c r="B94" s="195">
        <v>998734</v>
      </c>
      <c r="D94" s="203" t="s">
        <v>524</v>
      </c>
      <c r="E94" s="183" t="s">
        <v>316</v>
      </c>
      <c r="F94" s="87">
        <v>2</v>
      </c>
      <c r="G94" s="195"/>
      <c r="H94" s="196">
        <f t="shared" si="1"/>
        <v>0</v>
      </c>
    </row>
    <row r="95" spans="1:8" s="185" customFormat="1" ht="45" x14ac:dyDescent="0.25">
      <c r="A95" s="205" t="s">
        <v>212</v>
      </c>
      <c r="B95" s="195">
        <v>998734</v>
      </c>
      <c r="D95" s="203" t="s">
        <v>525</v>
      </c>
      <c r="E95" s="183" t="s">
        <v>316</v>
      </c>
      <c r="F95" s="87">
        <v>2</v>
      </c>
      <c r="G95" s="197"/>
      <c r="H95" s="196">
        <f t="shared" si="1"/>
        <v>0</v>
      </c>
    </row>
    <row r="96" spans="1:8" s="185" customFormat="1" ht="60" x14ac:dyDescent="0.25">
      <c r="A96" s="205" t="s">
        <v>213</v>
      </c>
      <c r="B96" s="193"/>
      <c r="D96" s="203" t="s">
        <v>526</v>
      </c>
      <c r="E96" s="183" t="s">
        <v>317</v>
      </c>
      <c r="F96" s="87">
        <v>1</v>
      </c>
      <c r="G96" s="197"/>
      <c r="H96" s="196">
        <f t="shared" si="1"/>
        <v>0</v>
      </c>
    </row>
    <row r="97" spans="1:8" s="185" customFormat="1" x14ac:dyDescent="0.25">
      <c r="A97" s="205"/>
      <c r="B97" s="195"/>
      <c r="D97" s="203"/>
      <c r="E97" s="183"/>
      <c r="F97" s="87"/>
      <c r="G97" s="195"/>
      <c r="H97" s="196">
        <f t="shared" si="1"/>
        <v>0</v>
      </c>
    </row>
    <row r="98" spans="1:8" s="185" customFormat="1" x14ac:dyDescent="0.25">
      <c r="A98" s="85"/>
      <c r="B98" s="199"/>
      <c r="D98" s="86"/>
      <c r="E98" s="87"/>
      <c r="F98" s="87"/>
      <c r="G98" s="196"/>
      <c r="H98" s="196">
        <f t="shared" si="1"/>
        <v>0</v>
      </c>
    </row>
    <row r="99" spans="1:8" s="185" customFormat="1" ht="47.25" x14ac:dyDescent="0.25">
      <c r="A99" s="83">
        <v>2</v>
      </c>
      <c r="B99" s="195"/>
      <c r="D99" s="173" t="s">
        <v>657</v>
      </c>
      <c r="E99" s="87"/>
      <c r="F99" s="87"/>
      <c r="G99" s="195"/>
      <c r="H99" s="196">
        <f t="shared" si="1"/>
        <v>0</v>
      </c>
    </row>
    <row r="100" spans="1:8" s="185" customFormat="1" ht="30" x14ac:dyDescent="0.25">
      <c r="A100" s="202" t="s">
        <v>218</v>
      </c>
      <c r="B100" s="193">
        <v>998736</v>
      </c>
      <c r="D100" s="203" t="s">
        <v>527</v>
      </c>
      <c r="E100" s="87" t="s">
        <v>316</v>
      </c>
      <c r="F100" s="87">
        <v>8</v>
      </c>
      <c r="G100" s="197"/>
      <c r="H100" s="196">
        <f t="shared" si="1"/>
        <v>0</v>
      </c>
    </row>
    <row r="101" spans="1:8" s="185" customFormat="1" x14ac:dyDescent="0.25">
      <c r="A101" s="202" t="s">
        <v>219</v>
      </c>
      <c r="B101" s="195">
        <v>998736</v>
      </c>
      <c r="D101" s="203" t="s">
        <v>520</v>
      </c>
      <c r="E101" s="183" t="s">
        <v>316</v>
      </c>
      <c r="F101" s="87">
        <v>4</v>
      </c>
      <c r="G101" s="195"/>
      <c r="H101" s="196">
        <f t="shared" si="1"/>
        <v>0</v>
      </c>
    </row>
    <row r="102" spans="1:8" s="185" customFormat="1" ht="31.5" x14ac:dyDescent="0.25">
      <c r="A102" s="83" t="s">
        <v>216</v>
      </c>
      <c r="B102" s="195"/>
      <c r="D102" s="84" t="s">
        <v>259</v>
      </c>
      <c r="E102" s="87"/>
      <c r="F102" s="87"/>
      <c r="G102" s="195"/>
      <c r="H102" s="196">
        <f t="shared" si="1"/>
        <v>0</v>
      </c>
    </row>
    <row r="103" spans="1:8" s="185" customFormat="1" ht="120" x14ac:dyDescent="0.25">
      <c r="A103" s="85"/>
      <c r="B103" s="195"/>
      <c r="D103" s="86" t="s">
        <v>260</v>
      </c>
      <c r="E103" s="87"/>
      <c r="F103" s="87"/>
      <c r="G103" s="195"/>
      <c r="H103" s="196">
        <f t="shared" si="1"/>
        <v>0</v>
      </c>
    </row>
    <row r="104" spans="1:8" s="185" customFormat="1" x14ac:dyDescent="0.25">
      <c r="A104" s="85" t="s">
        <v>211</v>
      </c>
      <c r="B104" s="193">
        <v>998736</v>
      </c>
      <c r="D104" s="86" t="s">
        <v>528</v>
      </c>
      <c r="E104" s="87" t="s">
        <v>594</v>
      </c>
      <c r="F104" s="87">
        <v>6</v>
      </c>
      <c r="G104" s="197"/>
      <c r="H104" s="196">
        <f t="shared" si="1"/>
        <v>0</v>
      </c>
    </row>
    <row r="105" spans="1:8" s="185" customFormat="1" x14ac:dyDescent="0.25">
      <c r="A105" s="85" t="s">
        <v>212</v>
      </c>
      <c r="B105" s="193">
        <v>998736</v>
      </c>
      <c r="D105" s="86" t="s">
        <v>529</v>
      </c>
      <c r="E105" s="87" t="s">
        <v>594</v>
      </c>
      <c r="F105" s="87">
        <v>7</v>
      </c>
      <c r="G105" s="197"/>
      <c r="H105" s="196">
        <f t="shared" si="1"/>
        <v>0</v>
      </c>
    </row>
    <row r="106" spans="1:8" s="185" customFormat="1" ht="30" x14ac:dyDescent="0.25">
      <c r="A106" s="85" t="s">
        <v>213</v>
      </c>
      <c r="B106" s="195">
        <v>998736</v>
      </c>
      <c r="D106" s="86" t="s">
        <v>261</v>
      </c>
      <c r="E106" s="87" t="s">
        <v>316</v>
      </c>
      <c r="F106" s="87">
        <v>1</v>
      </c>
      <c r="G106" s="195"/>
      <c r="H106" s="196">
        <f t="shared" si="1"/>
        <v>0</v>
      </c>
    </row>
    <row r="107" spans="1:8" s="185" customFormat="1" ht="15.75" x14ac:dyDescent="0.25">
      <c r="A107" s="97" t="s">
        <v>480</v>
      </c>
      <c r="B107" s="195"/>
      <c r="D107" s="98" t="s">
        <v>530</v>
      </c>
      <c r="E107" s="99"/>
      <c r="F107" s="99"/>
      <c r="G107" s="195"/>
      <c r="H107" s="196">
        <f t="shared" si="1"/>
        <v>0</v>
      </c>
    </row>
    <row r="108" spans="1:8" s="185" customFormat="1" ht="47.25" x14ac:dyDescent="0.25">
      <c r="A108" s="100" t="s">
        <v>196</v>
      </c>
      <c r="B108" s="195"/>
      <c r="D108" s="101" t="s">
        <v>531</v>
      </c>
      <c r="E108" s="102"/>
      <c r="F108" s="102"/>
      <c r="G108" s="195"/>
      <c r="H108" s="196">
        <f t="shared" si="1"/>
        <v>0</v>
      </c>
    </row>
    <row r="109" spans="1:8" s="185" customFormat="1" ht="15.75" x14ac:dyDescent="0.25">
      <c r="A109" s="100" t="s">
        <v>481</v>
      </c>
      <c r="B109" s="195"/>
      <c r="D109" s="101" t="s">
        <v>532</v>
      </c>
      <c r="E109" s="102"/>
      <c r="F109" s="102"/>
      <c r="G109" s="195"/>
      <c r="H109" s="196">
        <f t="shared" si="1"/>
        <v>0</v>
      </c>
    </row>
    <row r="110" spans="1:8" s="185" customFormat="1" ht="74.25" customHeight="1" x14ac:dyDescent="0.2">
      <c r="A110" s="187"/>
      <c r="B110" s="195">
        <v>998336</v>
      </c>
      <c r="D110" s="103" t="s">
        <v>533</v>
      </c>
      <c r="E110" s="87" t="s">
        <v>315</v>
      </c>
      <c r="F110" s="102">
        <v>1</v>
      </c>
      <c r="G110" s="195"/>
      <c r="H110" s="196">
        <f t="shared" si="1"/>
        <v>0</v>
      </c>
    </row>
    <row r="111" spans="1:8" s="185" customFormat="1" ht="15.75" x14ac:dyDescent="0.2">
      <c r="A111" s="187"/>
      <c r="B111" s="195"/>
      <c r="D111" s="101" t="s">
        <v>621</v>
      </c>
      <c r="E111" s="102"/>
      <c r="F111" s="102"/>
      <c r="G111" s="195"/>
      <c r="H111" s="196">
        <f t="shared" si="1"/>
        <v>0</v>
      </c>
    </row>
    <row r="112" spans="1:8" s="185" customFormat="1" ht="120" x14ac:dyDescent="0.25">
      <c r="A112" s="100"/>
      <c r="B112" s="195">
        <v>998336</v>
      </c>
      <c r="D112" s="103" t="s">
        <v>533</v>
      </c>
      <c r="E112" s="87" t="s">
        <v>315</v>
      </c>
      <c r="F112" s="102">
        <v>1</v>
      </c>
      <c r="G112" s="195"/>
      <c r="H112" s="196">
        <f t="shared" si="1"/>
        <v>0</v>
      </c>
    </row>
    <row r="113" spans="1:8" s="185" customFormat="1" ht="15.75" x14ac:dyDescent="0.25">
      <c r="A113" s="100" t="s">
        <v>482</v>
      </c>
      <c r="B113" s="195"/>
      <c r="D113" s="101" t="s">
        <v>535</v>
      </c>
      <c r="E113" s="102"/>
      <c r="F113" s="102"/>
      <c r="G113" s="195"/>
      <c r="H113" s="196">
        <f t="shared" si="1"/>
        <v>0</v>
      </c>
    </row>
    <row r="114" spans="1:8" s="185" customFormat="1" ht="15.75" x14ac:dyDescent="0.25">
      <c r="A114" s="100"/>
      <c r="B114" s="195"/>
      <c r="D114" s="101" t="s">
        <v>532</v>
      </c>
      <c r="E114" s="102"/>
      <c r="F114" s="102"/>
      <c r="G114" s="195"/>
      <c r="H114" s="196">
        <f t="shared" si="1"/>
        <v>0</v>
      </c>
    </row>
    <row r="115" spans="1:8" s="185" customFormat="1" x14ac:dyDescent="0.25">
      <c r="A115" s="100" t="s">
        <v>218</v>
      </c>
      <c r="B115" s="195">
        <v>998734</v>
      </c>
      <c r="D115" s="103" t="s">
        <v>536</v>
      </c>
      <c r="E115" s="87" t="s">
        <v>315</v>
      </c>
      <c r="F115" s="102">
        <v>0</v>
      </c>
      <c r="G115" s="195"/>
      <c r="H115" s="196">
        <f t="shared" si="1"/>
        <v>0</v>
      </c>
    </row>
    <row r="116" spans="1:8" s="185" customFormat="1" x14ac:dyDescent="0.25">
      <c r="A116" s="100" t="s">
        <v>219</v>
      </c>
      <c r="B116" s="193">
        <v>998734</v>
      </c>
      <c r="D116" s="103" t="s">
        <v>537</v>
      </c>
      <c r="E116" s="87" t="s">
        <v>315</v>
      </c>
      <c r="F116" s="102">
        <v>4</v>
      </c>
      <c r="G116" s="197"/>
      <c r="H116" s="196">
        <f t="shared" si="1"/>
        <v>0</v>
      </c>
    </row>
    <row r="117" spans="1:8" s="185" customFormat="1" ht="15.75" x14ac:dyDescent="0.25">
      <c r="A117" s="100"/>
      <c r="B117" s="199"/>
      <c r="D117" s="101" t="s">
        <v>621</v>
      </c>
      <c r="E117" s="102"/>
      <c r="F117" s="102"/>
      <c r="G117" s="196"/>
      <c r="H117" s="196">
        <f t="shared" si="1"/>
        <v>0</v>
      </c>
    </row>
    <row r="118" spans="1:8" s="185" customFormat="1" x14ac:dyDescent="0.25">
      <c r="A118" s="100" t="s">
        <v>218</v>
      </c>
      <c r="B118" s="195">
        <v>998734</v>
      </c>
      <c r="D118" s="103" t="s">
        <v>536</v>
      </c>
      <c r="E118" s="87" t="s">
        <v>315</v>
      </c>
      <c r="F118" s="102">
        <v>4</v>
      </c>
      <c r="G118" s="195"/>
      <c r="H118" s="196">
        <f t="shared" si="1"/>
        <v>0</v>
      </c>
    </row>
    <row r="119" spans="1:8" s="185" customFormat="1" x14ac:dyDescent="0.25">
      <c r="A119" s="100" t="s">
        <v>219</v>
      </c>
      <c r="B119" s="193">
        <v>998734</v>
      </c>
      <c r="D119" s="103" t="s">
        <v>537</v>
      </c>
      <c r="E119" s="87" t="s">
        <v>315</v>
      </c>
      <c r="F119" s="102" t="s">
        <v>598</v>
      </c>
      <c r="G119" s="195"/>
      <c r="H119" s="196"/>
    </row>
    <row r="120" spans="1:8" s="185" customFormat="1" ht="15.75" x14ac:dyDescent="0.25">
      <c r="A120" s="100"/>
      <c r="B120" s="195"/>
      <c r="D120" s="101"/>
      <c r="E120" s="102"/>
      <c r="F120" s="102"/>
      <c r="G120" s="195"/>
      <c r="H120" s="196">
        <f t="shared" si="1"/>
        <v>0</v>
      </c>
    </row>
    <row r="121" spans="1:8" s="185" customFormat="1" ht="15.75" x14ac:dyDescent="0.25">
      <c r="A121" s="100"/>
      <c r="B121" s="193"/>
      <c r="D121" s="101" t="s">
        <v>538</v>
      </c>
      <c r="E121" s="102"/>
      <c r="F121" s="102"/>
      <c r="G121" s="197"/>
      <c r="H121" s="196">
        <f t="shared" si="1"/>
        <v>0</v>
      </c>
    </row>
    <row r="122" spans="1:8" s="185" customFormat="1" x14ac:dyDescent="0.25">
      <c r="A122" s="100" t="s">
        <v>218</v>
      </c>
      <c r="B122" s="195">
        <v>998734</v>
      </c>
      <c r="D122" s="103" t="s">
        <v>536</v>
      </c>
      <c r="E122" s="87" t="s">
        <v>315</v>
      </c>
      <c r="F122" s="102">
        <v>0</v>
      </c>
      <c r="G122" s="195"/>
      <c r="H122" s="196">
        <f t="shared" si="1"/>
        <v>0</v>
      </c>
    </row>
    <row r="123" spans="1:8" s="185" customFormat="1" x14ac:dyDescent="0.25">
      <c r="A123" s="100" t="s">
        <v>219</v>
      </c>
      <c r="B123" s="193">
        <v>998734</v>
      </c>
      <c r="D123" s="103" t="s">
        <v>537</v>
      </c>
      <c r="E123" s="87" t="s">
        <v>315</v>
      </c>
      <c r="F123" s="102" t="s">
        <v>598</v>
      </c>
      <c r="G123" s="195"/>
      <c r="H123" s="196"/>
    </row>
    <row r="124" spans="1:8" s="185" customFormat="1" ht="15.75" x14ac:dyDescent="0.25">
      <c r="A124" s="100" t="s">
        <v>483</v>
      </c>
      <c r="B124" s="195"/>
      <c r="D124" s="101" t="s">
        <v>539</v>
      </c>
      <c r="E124" s="102"/>
      <c r="F124" s="102"/>
      <c r="G124" s="195"/>
      <c r="H124" s="196">
        <f t="shared" si="1"/>
        <v>0</v>
      </c>
    </row>
    <row r="125" spans="1:8" s="185" customFormat="1" ht="15.75" x14ac:dyDescent="0.25">
      <c r="A125" s="100"/>
      <c r="B125" s="195"/>
      <c r="D125" s="101" t="s">
        <v>532</v>
      </c>
      <c r="E125" s="102"/>
      <c r="F125" s="102"/>
      <c r="G125" s="195"/>
      <c r="H125" s="196">
        <f t="shared" si="1"/>
        <v>0</v>
      </c>
    </row>
    <row r="126" spans="1:8" s="185" customFormat="1" ht="30" x14ac:dyDescent="0.25">
      <c r="A126" s="100" t="s">
        <v>218</v>
      </c>
      <c r="B126" s="195">
        <v>998734</v>
      </c>
      <c r="D126" s="103" t="s">
        <v>540</v>
      </c>
      <c r="E126" s="87" t="s">
        <v>315</v>
      </c>
      <c r="F126" s="102">
        <v>2</v>
      </c>
      <c r="G126" s="195"/>
      <c r="H126" s="196">
        <f t="shared" si="1"/>
        <v>0</v>
      </c>
    </row>
    <row r="127" spans="1:8" s="185" customFormat="1" ht="45" x14ac:dyDescent="0.25">
      <c r="A127" s="100" t="s">
        <v>219</v>
      </c>
      <c r="B127" s="195">
        <v>998336</v>
      </c>
      <c r="D127" s="103" t="s">
        <v>541</v>
      </c>
      <c r="E127" s="87" t="s">
        <v>315</v>
      </c>
      <c r="F127" s="102">
        <v>2</v>
      </c>
      <c r="G127" s="195"/>
      <c r="H127" s="196">
        <f t="shared" si="1"/>
        <v>0</v>
      </c>
    </row>
    <row r="128" spans="1:8" s="185" customFormat="1" ht="15.75" x14ac:dyDescent="0.25">
      <c r="A128" s="100"/>
      <c r="B128" s="195"/>
      <c r="D128" s="101" t="s">
        <v>621</v>
      </c>
      <c r="E128" s="102"/>
      <c r="F128" s="102"/>
      <c r="G128" s="195"/>
      <c r="H128" s="196">
        <f t="shared" si="1"/>
        <v>0</v>
      </c>
    </row>
    <row r="129" spans="1:8" s="185" customFormat="1" ht="30" x14ac:dyDescent="0.25">
      <c r="A129" s="100" t="s">
        <v>218</v>
      </c>
      <c r="B129" s="195">
        <v>998734</v>
      </c>
      <c r="D129" s="103" t="s">
        <v>540</v>
      </c>
      <c r="E129" s="87" t="s">
        <v>315</v>
      </c>
      <c r="F129" s="102">
        <v>2</v>
      </c>
      <c r="G129" s="195"/>
      <c r="H129" s="196">
        <f t="shared" si="1"/>
        <v>0</v>
      </c>
    </row>
    <row r="130" spans="1:8" s="185" customFormat="1" ht="45" x14ac:dyDescent="0.25">
      <c r="A130" s="100" t="s">
        <v>219</v>
      </c>
      <c r="B130" s="195">
        <v>998336</v>
      </c>
      <c r="D130" s="103" t="s">
        <v>541</v>
      </c>
      <c r="E130" s="87" t="s">
        <v>315</v>
      </c>
      <c r="F130" s="102">
        <v>2</v>
      </c>
      <c r="G130" s="195"/>
      <c r="H130" s="196">
        <f t="shared" si="1"/>
        <v>0</v>
      </c>
    </row>
    <row r="131" spans="1:8" s="185" customFormat="1" ht="15.75" x14ac:dyDescent="0.25">
      <c r="A131" s="100" t="s">
        <v>219</v>
      </c>
      <c r="B131" s="195"/>
      <c r="D131" s="101" t="s">
        <v>542</v>
      </c>
      <c r="E131" s="102"/>
      <c r="F131" s="102"/>
      <c r="G131" s="195"/>
      <c r="H131" s="196">
        <f t="shared" si="1"/>
        <v>0</v>
      </c>
    </row>
    <row r="132" spans="1:8" s="185" customFormat="1" ht="31.5" x14ac:dyDescent="0.25">
      <c r="A132" s="100">
        <v>2</v>
      </c>
      <c r="B132" s="195"/>
      <c r="D132" s="101" t="s">
        <v>543</v>
      </c>
      <c r="E132" s="102"/>
      <c r="F132" s="102"/>
      <c r="G132" s="195"/>
      <c r="H132" s="196">
        <f t="shared" si="1"/>
        <v>0</v>
      </c>
    </row>
    <row r="133" spans="1:8" s="185" customFormat="1" ht="15.75" x14ac:dyDescent="0.25">
      <c r="A133" s="100"/>
      <c r="B133" s="195"/>
      <c r="D133" s="101" t="s">
        <v>532</v>
      </c>
      <c r="E133" s="102"/>
      <c r="F133" s="102"/>
      <c r="G133" s="195"/>
      <c r="H133" s="196">
        <f t="shared" si="1"/>
        <v>0</v>
      </c>
    </row>
    <row r="134" spans="1:8" s="185" customFormat="1" ht="15.75" x14ac:dyDescent="0.2">
      <c r="A134" s="100" t="s">
        <v>481</v>
      </c>
      <c r="B134" s="195"/>
      <c r="D134" s="101" t="s">
        <v>544</v>
      </c>
      <c r="E134" s="187"/>
      <c r="F134" s="187"/>
      <c r="G134" s="195"/>
      <c r="H134" s="196">
        <f t="shared" si="1"/>
        <v>0</v>
      </c>
    </row>
    <row r="135" spans="1:8" s="185" customFormat="1" x14ac:dyDescent="0.25">
      <c r="A135" s="100" t="s">
        <v>218</v>
      </c>
      <c r="B135" s="195">
        <v>998734</v>
      </c>
      <c r="D135" s="103" t="s">
        <v>545</v>
      </c>
      <c r="E135" s="102" t="s">
        <v>316</v>
      </c>
      <c r="F135" s="102">
        <v>1</v>
      </c>
      <c r="G135" s="195"/>
      <c r="H135" s="196">
        <f t="shared" ref="H135:H186" si="2">(F135*G135)</f>
        <v>0</v>
      </c>
    </row>
    <row r="136" spans="1:8" s="185" customFormat="1" x14ac:dyDescent="0.25">
      <c r="A136" s="100" t="s">
        <v>219</v>
      </c>
      <c r="B136" s="193">
        <v>998734</v>
      </c>
      <c r="D136" s="103" t="s">
        <v>546</v>
      </c>
      <c r="E136" s="102" t="s">
        <v>316</v>
      </c>
      <c r="F136" s="102">
        <v>1</v>
      </c>
      <c r="G136" s="197"/>
      <c r="H136" s="196">
        <f t="shared" si="2"/>
        <v>0</v>
      </c>
    </row>
    <row r="137" spans="1:8" s="185" customFormat="1" ht="15.75" x14ac:dyDescent="0.25">
      <c r="A137" s="100"/>
      <c r="B137" s="195"/>
      <c r="D137" s="101" t="s">
        <v>621</v>
      </c>
      <c r="E137" s="102"/>
      <c r="F137" s="102"/>
      <c r="G137" s="195"/>
      <c r="H137" s="196">
        <f t="shared" si="2"/>
        <v>0</v>
      </c>
    </row>
    <row r="138" spans="1:8" s="185" customFormat="1" ht="15.75" x14ac:dyDescent="0.25">
      <c r="A138" s="100" t="s">
        <v>481</v>
      </c>
      <c r="B138" s="195"/>
      <c r="D138" s="101" t="s">
        <v>544</v>
      </c>
      <c r="E138" s="102"/>
      <c r="F138" s="102"/>
      <c r="G138" s="195"/>
      <c r="H138" s="196">
        <f t="shared" si="2"/>
        <v>0</v>
      </c>
    </row>
    <row r="139" spans="1:8" s="185" customFormat="1" x14ac:dyDescent="0.25">
      <c r="A139" s="100" t="s">
        <v>218</v>
      </c>
      <c r="B139" s="195">
        <v>998734</v>
      </c>
      <c r="D139" s="103" t="s">
        <v>545</v>
      </c>
      <c r="E139" s="102" t="s">
        <v>316</v>
      </c>
      <c r="F139" s="102">
        <v>0</v>
      </c>
      <c r="G139" s="197"/>
      <c r="H139" s="196">
        <f t="shared" si="2"/>
        <v>0</v>
      </c>
    </row>
    <row r="140" spans="1:8" s="185" customFormat="1" x14ac:dyDescent="0.25">
      <c r="A140" s="100" t="s">
        <v>219</v>
      </c>
      <c r="B140" s="193">
        <v>998734</v>
      </c>
      <c r="D140" s="103" t="s">
        <v>546</v>
      </c>
      <c r="E140" s="102" t="s">
        <v>316</v>
      </c>
      <c r="F140" s="102">
        <v>0</v>
      </c>
      <c r="G140" s="195"/>
      <c r="H140" s="196">
        <f t="shared" si="2"/>
        <v>0</v>
      </c>
    </row>
    <row r="141" spans="1:8" s="185" customFormat="1" ht="47.25" x14ac:dyDescent="0.25">
      <c r="A141" s="100">
        <v>3</v>
      </c>
      <c r="B141" s="206"/>
      <c r="D141" s="101" t="s">
        <v>547</v>
      </c>
      <c r="E141" s="102"/>
      <c r="F141" s="102"/>
      <c r="G141" s="196"/>
      <c r="H141" s="196">
        <f t="shared" si="2"/>
        <v>0</v>
      </c>
    </row>
    <row r="142" spans="1:8" s="185" customFormat="1" ht="15.75" x14ac:dyDescent="0.25">
      <c r="A142" s="100"/>
      <c r="B142" s="195">
        <v>998336</v>
      </c>
      <c r="D142" s="101" t="s">
        <v>532</v>
      </c>
      <c r="E142" s="102" t="s">
        <v>595</v>
      </c>
      <c r="F142" s="102">
        <v>2</v>
      </c>
      <c r="G142" s="195"/>
      <c r="H142" s="196">
        <f t="shared" si="2"/>
        <v>0</v>
      </c>
    </row>
    <row r="143" spans="1:8" s="185" customFormat="1" ht="15.75" x14ac:dyDescent="0.25">
      <c r="A143" s="100"/>
      <c r="B143" s="195">
        <v>998336</v>
      </c>
      <c r="D143" s="101" t="s">
        <v>621</v>
      </c>
      <c r="E143" s="102" t="s">
        <v>595</v>
      </c>
      <c r="F143" s="102">
        <v>0</v>
      </c>
      <c r="G143" s="195"/>
      <c r="H143" s="196">
        <f t="shared" si="2"/>
        <v>0</v>
      </c>
    </row>
    <row r="144" spans="1:8" s="185" customFormat="1" ht="15.75" x14ac:dyDescent="0.25">
      <c r="A144" s="100">
        <v>4</v>
      </c>
      <c r="B144" s="195"/>
      <c r="D144" s="101" t="s">
        <v>548</v>
      </c>
      <c r="E144" s="102"/>
      <c r="F144" s="102"/>
      <c r="G144" s="195"/>
      <c r="H144" s="196">
        <f t="shared" si="2"/>
        <v>0</v>
      </c>
    </row>
    <row r="145" spans="1:8" s="185" customFormat="1" ht="15.75" x14ac:dyDescent="0.25">
      <c r="A145" s="100"/>
      <c r="B145" s="195"/>
      <c r="D145" s="101" t="s">
        <v>532</v>
      </c>
      <c r="E145" s="102"/>
      <c r="F145" s="102"/>
      <c r="G145" s="195"/>
      <c r="H145" s="196">
        <f t="shared" si="2"/>
        <v>0</v>
      </c>
    </row>
    <row r="146" spans="1:8" s="185" customFormat="1" x14ac:dyDescent="0.2">
      <c r="A146" s="207" t="s">
        <v>218</v>
      </c>
      <c r="B146" s="193">
        <v>998336</v>
      </c>
      <c r="D146" s="112" t="s">
        <v>549</v>
      </c>
      <c r="E146" s="102" t="s">
        <v>454</v>
      </c>
      <c r="F146" s="102">
        <v>1</v>
      </c>
      <c r="G146" s="197"/>
      <c r="H146" s="196">
        <f t="shared" si="2"/>
        <v>0</v>
      </c>
    </row>
    <row r="147" spans="1:8" s="185" customFormat="1" ht="45" x14ac:dyDescent="0.25">
      <c r="A147" s="100" t="s">
        <v>218</v>
      </c>
      <c r="B147" s="195">
        <v>998336</v>
      </c>
      <c r="D147" s="103" t="s">
        <v>550</v>
      </c>
      <c r="E147" s="102" t="s">
        <v>316</v>
      </c>
      <c r="F147" s="102">
        <v>1</v>
      </c>
      <c r="G147" s="195"/>
      <c r="H147" s="196">
        <f t="shared" si="2"/>
        <v>0</v>
      </c>
    </row>
    <row r="148" spans="1:8" s="185" customFormat="1" ht="15.75" x14ac:dyDescent="0.25">
      <c r="A148" s="100"/>
      <c r="B148" s="195"/>
      <c r="D148" s="101" t="s">
        <v>621</v>
      </c>
      <c r="E148" s="102"/>
      <c r="F148" s="102"/>
      <c r="G148" s="195"/>
      <c r="H148" s="196">
        <f t="shared" si="2"/>
        <v>0</v>
      </c>
    </row>
    <row r="149" spans="1:8" s="185" customFormat="1" x14ac:dyDescent="0.2">
      <c r="A149" s="207" t="s">
        <v>218</v>
      </c>
      <c r="B149" s="193">
        <v>998336</v>
      </c>
      <c r="D149" s="112" t="s">
        <v>549</v>
      </c>
      <c r="E149" s="102" t="s">
        <v>596</v>
      </c>
      <c r="F149" s="102">
        <v>1</v>
      </c>
      <c r="G149" s="195"/>
      <c r="H149" s="196">
        <f t="shared" si="2"/>
        <v>0</v>
      </c>
    </row>
    <row r="150" spans="1:8" s="185" customFormat="1" ht="45" x14ac:dyDescent="0.25">
      <c r="A150" s="100" t="s">
        <v>218</v>
      </c>
      <c r="B150" s="195">
        <v>998336</v>
      </c>
      <c r="D150" s="103" t="s">
        <v>550</v>
      </c>
      <c r="E150" s="102" t="s">
        <v>316</v>
      </c>
      <c r="F150" s="102">
        <v>1</v>
      </c>
      <c r="G150" s="195"/>
      <c r="H150" s="196">
        <f t="shared" si="2"/>
        <v>0</v>
      </c>
    </row>
    <row r="151" spans="1:8" s="185" customFormat="1" ht="15.75" x14ac:dyDescent="0.25">
      <c r="A151" s="100"/>
      <c r="B151" s="193"/>
      <c r="D151" s="101" t="s">
        <v>538</v>
      </c>
      <c r="E151" s="102"/>
      <c r="F151" s="102"/>
      <c r="G151" s="197"/>
      <c r="H151" s="196">
        <f t="shared" si="2"/>
        <v>0</v>
      </c>
    </row>
    <row r="152" spans="1:8" s="185" customFormat="1" x14ac:dyDescent="0.2">
      <c r="A152" s="207" t="s">
        <v>218</v>
      </c>
      <c r="B152" s="193">
        <v>998336</v>
      </c>
      <c r="D152" s="112" t="s">
        <v>549</v>
      </c>
      <c r="E152" s="102" t="s">
        <v>596</v>
      </c>
      <c r="F152" s="102">
        <v>1</v>
      </c>
      <c r="G152" s="195"/>
      <c r="H152" s="196">
        <f t="shared" si="2"/>
        <v>0</v>
      </c>
    </row>
    <row r="153" spans="1:8" s="185" customFormat="1" ht="45" x14ac:dyDescent="0.25">
      <c r="A153" s="100" t="s">
        <v>218</v>
      </c>
      <c r="B153" s="195">
        <v>998336</v>
      </c>
      <c r="D153" s="103" t="s">
        <v>550</v>
      </c>
      <c r="E153" s="102" t="s">
        <v>316</v>
      </c>
      <c r="F153" s="102">
        <v>1</v>
      </c>
      <c r="G153" s="195"/>
      <c r="H153" s="196">
        <f t="shared" si="2"/>
        <v>0</v>
      </c>
    </row>
    <row r="154" spans="1:8" s="185" customFormat="1" ht="15.75" x14ac:dyDescent="0.25">
      <c r="A154" s="100">
        <v>5</v>
      </c>
      <c r="B154" s="195"/>
      <c r="D154" s="101" t="s">
        <v>551</v>
      </c>
      <c r="E154" s="102"/>
      <c r="F154" s="102"/>
      <c r="G154" s="195"/>
      <c r="H154" s="196">
        <f t="shared" si="2"/>
        <v>0</v>
      </c>
    </row>
    <row r="155" spans="1:8" s="185" customFormat="1" ht="15.75" x14ac:dyDescent="0.25">
      <c r="A155" s="100"/>
      <c r="B155" s="195"/>
      <c r="D155" s="101" t="s">
        <v>532</v>
      </c>
      <c r="E155" s="102"/>
      <c r="F155" s="102"/>
      <c r="G155" s="195"/>
      <c r="H155" s="196">
        <f t="shared" si="2"/>
        <v>0</v>
      </c>
    </row>
    <row r="156" spans="1:8" s="185" customFormat="1" ht="45.75" x14ac:dyDescent="0.25">
      <c r="A156" s="100" t="s">
        <v>218</v>
      </c>
      <c r="B156" s="195">
        <v>998716</v>
      </c>
      <c r="D156" s="103" t="s">
        <v>717</v>
      </c>
      <c r="E156" s="102" t="s">
        <v>595</v>
      </c>
      <c r="F156" s="102">
        <v>1</v>
      </c>
      <c r="G156" s="195"/>
      <c r="H156" s="196">
        <f t="shared" si="2"/>
        <v>0</v>
      </c>
    </row>
    <row r="157" spans="1:8" s="185" customFormat="1" ht="15.75" x14ac:dyDescent="0.25">
      <c r="A157" s="100"/>
      <c r="B157" s="195"/>
      <c r="D157" s="101" t="s">
        <v>621</v>
      </c>
      <c r="E157" s="102"/>
      <c r="F157" s="102"/>
      <c r="G157" s="195"/>
      <c r="H157" s="196">
        <f t="shared" si="2"/>
        <v>0</v>
      </c>
    </row>
    <row r="158" spans="1:8" s="185" customFormat="1" ht="45.75" x14ac:dyDescent="0.25">
      <c r="A158" s="100" t="s">
        <v>218</v>
      </c>
      <c r="B158" s="195">
        <v>998716</v>
      </c>
      <c r="D158" s="103" t="s">
        <v>717</v>
      </c>
      <c r="E158" s="102" t="s">
        <v>595</v>
      </c>
      <c r="F158" s="102">
        <v>1</v>
      </c>
      <c r="G158" s="195"/>
      <c r="H158" s="196">
        <f t="shared" si="2"/>
        <v>0</v>
      </c>
    </row>
    <row r="159" spans="1:8" s="185" customFormat="1" ht="15.75" x14ac:dyDescent="0.25">
      <c r="A159" s="100"/>
      <c r="B159" s="195"/>
      <c r="D159" s="101" t="s">
        <v>538</v>
      </c>
      <c r="E159" s="102"/>
      <c r="F159" s="102"/>
      <c r="G159" s="195"/>
      <c r="H159" s="196">
        <f t="shared" si="2"/>
        <v>0</v>
      </c>
    </row>
    <row r="160" spans="1:8" s="185" customFormat="1" ht="45.75" x14ac:dyDescent="0.25">
      <c r="A160" s="100" t="s">
        <v>218</v>
      </c>
      <c r="B160" s="195">
        <v>998716</v>
      </c>
      <c r="D160" s="103" t="s">
        <v>717</v>
      </c>
      <c r="E160" s="102" t="s">
        <v>595</v>
      </c>
      <c r="F160" s="102">
        <v>1</v>
      </c>
      <c r="G160" s="195"/>
      <c r="H160" s="196">
        <f t="shared" si="2"/>
        <v>0</v>
      </c>
    </row>
    <row r="161" spans="1:8" s="185" customFormat="1" ht="15.75" x14ac:dyDescent="0.25">
      <c r="A161" s="83" t="s">
        <v>484</v>
      </c>
      <c r="B161" s="195"/>
      <c r="D161" s="84" t="s">
        <v>553</v>
      </c>
      <c r="E161" s="87"/>
      <c r="F161" s="87"/>
      <c r="G161" s="195"/>
      <c r="H161" s="196">
        <f t="shared" si="2"/>
        <v>0</v>
      </c>
    </row>
    <row r="162" spans="1:8" s="185" customFormat="1" ht="42" customHeight="1" x14ac:dyDescent="0.25">
      <c r="A162" s="85">
        <v>1.1000000000000001</v>
      </c>
      <c r="B162" s="193"/>
      <c r="D162" s="86" t="s">
        <v>658</v>
      </c>
      <c r="E162" s="87"/>
      <c r="F162" s="87"/>
      <c r="G162" s="197"/>
      <c r="H162" s="196">
        <f t="shared" si="2"/>
        <v>0</v>
      </c>
    </row>
    <row r="163" spans="1:8" s="185" customFormat="1" x14ac:dyDescent="0.25">
      <c r="A163" s="85" t="s">
        <v>211</v>
      </c>
      <c r="B163" s="195">
        <v>998736</v>
      </c>
      <c r="D163" s="86" t="s">
        <v>262</v>
      </c>
      <c r="E163" s="87" t="s">
        <v>316</v>
      </c>
      <c r="F163" s="87">
        <v>2</v>
      </c>
      <c r="G163" s="195"/>
      <c r="H163" s="196">
        <f t="shared" si="2"/>
        <v>0</v>
      </c>
    </row>
    <row r="164" spans="1:8" s="185" customFormat="1" x14ac:dyDescent="0.25">
      <c r="A164" s="85">
        <v>1.2</v>
      </c>
      <c r="B164" s="195"/>
      <c r="D164" s="86" t="s">
        <v>263</v>
      </c>
      <c r="E164" s="87"/>
      <c r="F164" s="87"/>
      <c r="G164" s="195"/>
      <c r="H164" s="196">
        <f t="shared" si="2"/>
        <v>0</v>
      </c>
    </row>
    <row r="165" spans="1:8" s="185" customFormat="1" x14ac:dyDescent="0.25">
      <c r="A165" s="85" t="s">
        <v>211</v>
      </c>
      <c r="B165" s="195">
        <v>998736</v>
      </c>
      <c r="D165" s="86" t="s">
        <v>554</v>
      </c>
      <c r="E165" s="87" t="s">
        <v>316</v>
      </c>
      <c r="F165" s="87">
        <v>2</v>
      </c>
      <c r="G165" s="195"/>
      <c r="H165" s="196">
        <f t="shared" si="2"/>
        <v>0</v>
      </c>
    </row>
    <row r="166" spans="1:8" s="185" customFormat="1" ht="15.75" x14ac:dyDescent="0.25">
      <c r="A166" s="83" t="s">
        <v>485</v>
      </c>
      <c r="B166" s="193"/>
      <c r="D166" s="84" t="s">
        <v>264</v>
      </c>
      <c r="E166" s="87"/>
      <c r="F166" s="87"/>
      <c r="G166" s="197"/>
      <c r="H166" s="196">
        <f t="shared" si="2"/>
        <v>0</v>
      </c>
    </row>
    <row r="167" spans="1:8" s="185" customFormat="1" ht="30" x14ac:dyDescent="0.25">
      <c r="A167" s="85">
        <v>1.1000000000000001</v>
      </c>
      <c r="B167" s="195">
        <v>998736</v>
      </c>
      <c r="D167" s="86" t="s">
        <v>674</v>
      </c>
      <c r="E167" s="87" t="s">
        <v>315</v>
      </c>
      <c r="F167" s="87">
        <v>2</v>
      </c>
      <c r="G167" s="195"/>
      <c r="H167" s="196">
        <f t="shared" si="2"/>
        <v>0</v>
      </c>
    </row>
    <row r="168" spans="1:8" s="185" customFormat="1" x14ac:dyDescent="0.25">
      <c r="A168" s="85">
        <v>1.2</v>
      </c>
      <c r="B168" s="195">
        <v>998736</v>
      </c>
      <c r="D168" s="86" t="s">
        <v>660</v>
      </c>
      <c r="E168" s="87" t="s">
        <v>315</v>
      </c>
      <c r="F168" s="87">
        <v>2</v>
      </c>
      <c r="G168" s="195"/>
      <c r="H168" s="196">
        <f t="shared" si="2"/>
        <v>0</v>
      </c>
    </row>
    <row r="169" spans="1:8" s="185" customFormat="1" ht="31.5" x14ac:dyDescent="0.25">
      <c r="A169" s="83" t="s">
        <v>8</v>
      </c>
      <c r="B169" s="193">
        <v>998731</v>
      </c>
      <c r="D169" s="84" t="s">
        <v>265</v>
      </c>
      <c r="E169" s="87" t="s">
        <v>316</v>
      </c>
      <c r="F169" s="87">
        <v>1</v>
      </c>
      <c r="G169" s="197"/>
      <c r="H169" s="196">
        <f t="shared" si="2"/>
        <v>0</v>
      </c>
    </row>
    <row r="170" spans="1:8" s="185" customFormat="1" ht="47.25" x14ac:dyDescent="0.25">
      <c r="A170" s="83" t="s">
        <v>217</v>
      </c>
      <c r="B170" s="195">
        <v>995463</v>
      </c>
      <c r="D170" s="84" t="s">
        <v>266</v>
      </c>
      <c r="E170" s="87" t="s">
        <v>315</v>
      </c>
      <c r="F170" s="87">
        <v>21</v>
      </c>
      <c r="G170" s="195"/>
      <c r="H170" s="196">
        <f t="shared" si="2"/>
        <v>0</v>
      </c>
    </row>
    <row r="171" spans="1:8" s="185" customFormat="1" ht="15.75" x14ac:dyDescent="0.25">
      <c r="A171" s="83" t="s">
        <v>220</v>
      </c>
      <c r="B171" s="195"/>
      <c r="D171" s="84" t="s">
        <v>267</v>
      </c>
      <c r="E171" s="87"/>
      <c r="F171" s="87"/>
      <c r="G171" s="195"/>
      <c r="H171" s="196">
        <f t="shared" si="2"/>
        <v>0</v>
      </c>
    </row>
    <row r="172" spans="1:8" s="185" customFormat="1" ht="30" x14ac:dyDescent="0.25">
      <c r="A172" s="85">
        <v>1.1000000000000001</v>
      </c>
      <c r="B172" s="195"/>
      <c r="D172" s="86" t="s">
        <v>268</v>
      </c>
      <c r="E172" s="87"/>
      <c r="F172" s="87"/>
      <c r="G172" s="195"/>
      <c r="H172" s="196">
        <f t="shared" si="2"/>
        <v>0</v>
      </c>
    </row>
    <row r="173" spans="1:8" s="185" customFormat="1" ht="15.75" x14ac:dyDescent="0.25">
      <c r="A173" s="83" t="s">
        <v>218</v>
      </c>
      <c r="B173" s="195">
        <v>998736</v>
      </c>
      <c r="D173" s="86" t="s">
        <v>269</v>
      </c>
      <c r="E173" s="87" t="s">
        <v>315</v>
      </c>
      <c r="F173" s="87">
        <v>4</v>
      </c>
      <c r="G173" s="195"/>
      <c r="H173" s="196">
        <f t="shared" si="2"/>
        <v>0</v>
      </c>
    </row>
    <row r="174" spans="1:8" s="185" customFormat="1" ht="19.5" x14ac:dyDescent="0.25">
      <c r="A174" s="83" t="s">
        <v>219</v>
      </c>
      <c r="B174" s="195">
        <v>998736</v>
      </c>
      <c r="D174" s="86" t="s">
        <v>555</v>
      </c>
      <c r="E174" s="87" t="s">
        <v>315</v>
      </c>
      <c r="F174" s="87">
        <v>4</v>
      </c>
      <c r="G174" s="195"/>
      <c r="H174" s="196">
        <f t="shared" si="2"/>
        <v>0</v>
      </c>
    </row>
    <row r="175" spans="1:8" s="185" customFormat="1" x14ac:dyDescent="0.25">
      <c r="A175" s="85">
        <v>1.2</v>
      </c>
      <c r="B175" s="195"/>
      <c r="D175" s="86" t="s">
        <v>270</v>
      </c>
      <c r="E175" s="87"/>
      <c r="F175" s="87"/>
      <c r="G175" s="195"/>
      <c r="H175" s="196">
        <f t="shared" si="2"/>
        <v>0</v>
      </c>
    </row>
    <row r="176" spans="1:8" s="185" customFormat="1" ht="15.75" x14ac:dyDescent="0.25">
      <c r="A176" s="83" t="s">
        <v>218</v>
      </c>
      <c r="B176" s="195">
        <v>995461</v>
      </c>
      <c r="D176" s="86" t="s">
        <v>271</v>
      </c>
      <c r="E176" s="87" t="s">
        <v>315</v>
      </c>
      <c r="F176" s="87">
        <v>6</v>
      </c>
      <c r="G176" s="195"/>
      <c r="H176" s="196">
        <f t="shared" si="2"/>
        <v>0</v>
      </c>
    </row>
    <row r="177" spans="1:8" s="185" customFormat="1" ht="19.5" x14ac:dyDescent="0.25">
      <c r="A177" s="83" t="s">
        <v>219</v>
      </c>
      <c r="B177" s="195">
        <v>995461</v>
      </c>
      <c r="D177" s="86" t="s">
        <v>556</v>
      </c>
      <c r="E177" s="87" t="s">
        <v>315</v>
      </c>
      <c r="F177" s="87">
        <v>10</v>
      </c>
      <c r="G177" s="195"/>
      <c r="H177" s="196">
        <f t="shared" si="2"/>
        <v>0</v>
      </c>
    </row>
    <row r="178" spans="1:8" s="185" customFormat="1" ht="60" x14ac:dyDescent="0.25">
      <c r="A178" s="83">
        <v>1.3</v>
      </c>
      <c r="B178" s="195"/>
      <c r="D178" s="86" t="s">
        <v>557</v>
      </c>
      <c r="E178" s="87" t="s">
        <v>317</v>
      </c>
      <c r="F178" s="87">
        <v>1</v>
      </c>
      <c r="G178" s="195"/>
      <c r="H178" s="196">
        <f t="shared" si="2"/>
        <v>0</v>
      </c>
    </row>
    <row r="179" spans="1:8" s="185" customFormat="1" ht="120" x14ac:dyDescent="0.25">
      <c r="A179" s="83">
        <v>1.4</v>
      </c>
      <c r="B179" s="195"/>
      <c r="D179" s="86" t="s">
        <v>272</v>
      </c>
      <c r="E179" s="87" t="s">
        <v>317</v>
      </c>
      <c r="F179" s="87">
        <v>1</v>
      </c>
      <c r="G179" s="195"/>
      <c r="H179" s="196">
        <f t="shared" si="2"/>
        <v>0</v>
      </c>
    </row>
    <row r="180" spans="1:8" s="185" customFormat="1" ht="45" x14ac:dyDescent="0.25">
      <c r="A180" s="83">
        <v>1.5</v>
      </c>
      <c r="B180" s="195">
        <v>995461</v>
      </c>
      <c r="D180" s="86" t="s">
        <v>558</v>
      </c>
      <c r="E180" s="87" t="s">
        <v>316</v>
      </c>
      <c r="F180" s="87">
        <v>1</v>
      </c>
      <c r="G180" s="195"/>
      <c r="H180" s="196">
        <f t="shared" si="2"/>
        <v>0</v>
      </c>
    </row>
    <row r="181" spans="1:8" s="185" customFormat="1" ht="15.75" x14ac:dyDescent="0.25">
      <c r="A181" s="83" t="s">
        <v>224</v>
      </c>
      <c r="B181" s="195"/>
      <c r="D181" s="84" t="s">
        <v>273</v>
      </c>
      <c r="E181" s="87"/>
      <c r="F181" s="87"/>
      <c r="G181" s="195"/>
      <c r="H181" s="196">
        <f t="shared" si="2"/>
        <v>0</v>
      </c>
    </row>
    <row r="182" spans="1:8" s="185" customFormat="1" ht="60" x14ac:dyDescent="0.25">
      <c r="A182" s="83" t="s">
        <v>486</v>
      </c>
      <c r="B182" s="195">
        <v>998739</v>
      </c>
      <c r="D182" s="86" t="s">
        <v>274</v>
      </c>
      <c r="E182" s="104" t="s">
        <v>317</v>
      </c>
      <c r="F182" s="87">
        <v>1</v>
      </c>
      <c r="G182" s="195"/>
      <c r="H182" s="196">
        <f t="shared" si="2"/>
        <v>0</v>
      </c>
    </row>
    <row r="183" spans="1:8" s="185" customFormat="1" ht="60" x14ac:dyDescent="0.25">
      <c r="A183" s="83" t="s">
        <v>487</v>
      </c>
      <c r="B183" s="195">
        <v>998739</v>
      </c>
      <c r="D183" s="86" t="s">
        <v>559</v>
      </c>
      <c r="E183" s="104" t="s">
        <v>317</v>
      </c>
      <c r="F183" s="87">
        <v>1</v>
      </c>
      <c r="G183" s="195"/>
      <c r="H183" s="196">
        <f t="shared" si="2"/>
        <v>0</v>
      </c>
    </row>
    <row r="184" spans="1:8" s="185" customFormat="1" ht="45" x14ac:dyDescent="0.25">
      <c r="A184" s="83" t="s">
        <v>488</v>
      </c>
      <c r="B184" s="195">
        <v>998739</v>
      </c>
      <c r="D184" s="86" t="s">
        <v>560</v>
      </c>
      <c r="E184" s="104" t="s">
        <v>317</v>
      </c>
      <c r="F184" s="87">
        <v>1</v>
      </c>
      <c r="G184" s="195"/>
      <c r="H184" s="196">
        <f t="shared" si="2"/>
        <v>0</v>
      </c>
    </row>
    <row r="185" spans="1:8" s="185" customFormat="1" ht="15.75" x14ac:dyDescent="0.25">
      <c r="A185" s="83" t="s">
        <v>489</v>
      </c>
      <c r="B185" s="195">
        <v>998739</v>
      </c>
      <c r="D185" s="86" t="s">
        <v>561</v>
      </c>
      <c r="E185" s="104" t="s">
        <v>317</v>
      </c>
      <c r="F185" s="87">
        <v>1</v>
      </c>
      <c r="G185" s="195"/>
      <c r="H185" s="196">
        <f t="shared" si="2"/>
        <v>0</v>
      </c>
    </row>
    <row r="186" spans="1:8" s="185" customFormat="1" ht="31.5" x14ac:dyDescent="0.25">
      <c r="A186" s="81" t="s">
        <v>490</v>
      </c>
      <c r="B186" s="195"/>
      <c r="D186" s="84" t="s">
        <v>275</v>
      </c>
      <c r="E186" s="87"/>
      <c r="F186" s="87"/>
      <c r="G186" s="195"/>
      <c r="H186" s="196">
        <f t="shared" si="2"/>
        <v>0</v>
      </c>
    </row>
    <row r="187" spans="1:8" s="185" customFormat="1" x14ac:dyDescent="0.25">
      <c r="A187" s="87">
        <v>1</v>
      </c>
      <c r="B187" s="195"/>
      <c r="D187" s="86" t="s">
        <v>276</v>
      </c>
      <c r="E187" s="87"/>
      <c r="F187" s="87"/>
      <c r="G187" s="195"/>
      <c r="H187" s="196">
        <f t="shared" ref="H187:H240" si="3">(F187*G187)</f>
        <v>0</v>
      </c>
    </row>
    <row r="188" spans="1:8" s="185" customFormat="1" ht="30" x14ac:dyDescent="0.25">
      <c r="A188" s="87" t="s">
        <v>211</v>
      </c>
      <c r="B188" s="195">
        <v>995461</v>
      </c>
      <c r="D188" s="86" t="s">
        <v>277</v>
      </c>
      <c r="E188" s="87" t="s">
        <v>315</v>
      </c>
      <c r="F188" s="87">
        <v>4</v>
      </c>
      <c r="G188" s="195"/>
      <c r="H188" s="196">
        <f t="shared" si="3"/>
        <v>0</v>
      </c>
    </row>
    <row r="189" spans="1:8" s="185" customFormat="1" ht="30" x14ac:dyDescent="0.25">
      <c r="A189" s="87" t="s">
        <v>212</v>
      </c>
      <c r="B189" s="195">
        <v>998731</v>
      </c>
      <c r="D189" s="86" t="s">
        <v>278</v>
      </c>
      <c r="E189" s="87" t="s">
        <v>315</v>
      </c>
      <c r="F189" s="87">
        <v>2</v>
      </c>
      <c r="G189" s="195"/>
      <c r="H189" s="196">
        <f t="shared" si="3"/>
        <v>0</v>
      </c>
    </row>
    <row r="190" spans="1:8" s="185" customFormat="1" ht="30" x14ac:dyDescent="0.25">
      <c r="A190" s="87" t="s">
        <v>213</v>
      </c>
      <c r="B190" s="195">
        <v>998731</v>
      </c>
      <c r="D190" s="86" t="s">
        <v>279</v>
      </c>
      <c r="E190" s="87" t="s">
        <v>315</v>
      </c>
      <c r="F190" s="87">
        <v>4</v>
      </c>
      <c r="G190" s="195"/>
      <c r="H190" s="196">
        <f t="shared" si="3"/>
        <v>0</v>
      </c>
    </row>
    <row r="191" spans="1:8" s="185" customFormat="1" ht="150" x14ac:dyDescent="0.25">
      <c r="A191" s="87">
        <v>2</v>
      </c>
      <c r="B191" s="195"/>
      <c r="D191" s="86" t="s">
        <v>562</v>
      </c>
      <c r="E191" s="87"/>
      <c r="F191" s="87"/>
      <c r="G191" s="195"/>
      <c r="H191" s="196">
        <f t="shared" si="3"/>
        <v>0</v>
      </c>
    </row>
    <row r="192" spans="1:8" s="185" customFormat="1" ht="15.75" x14ac:dyDescent="0.25">
      <c r="A192" s="87" t="s">
        <v>211</v>
      </c>
      <c r="B192" s="195"/>
      <c r="D192" s="86" t="s">
        <v>563</v>
      </c>
      <c r="E192" s="87" t="s">
        <v>315</v>
      </c>
      <c r="F192" s="87">
        <v>15</v>
      </c>
      <c r="G192" s="195"/>
      <c r="H192" s="196">
        <f t="shared" si="3"/>
        <v>0</v>
      </c>
    </row>
    <row r="193" spans="1:8" s="185" customFormat="1" ht="15.75" x14ac:dyDescent="0.25">
      <c r="A193" s="87" t="s">
        <v>212</v>
      </c>
      <c r="B193" s="195"/>
      <c r="D193" s="86" t="s">
        <v>564</v>
      </c>
      <c r="E193" s="87" t="s">
        <v>315</v>
      </c>
      <c r="F193" s="87">
        <v>20</v>
      </c>
      <c r="G193" s="195"/>
      <c r="H193" s="196">
        <f t="shared" si="3"/>
        <v>0</v>
      </c>
    </row>
    <row r="194" spans="1:8" s="185" customFormat="1" ht="15.75" x14ac:dyDescent="0.25">
      <c r="A194" s="87" t="s">
        <v>213</v>
      </c>
      <c r="B194" s="195"/>
      <c r="D194" s="86" t="s">
        <v>565</v>
      </c>
      <c r="E194" s="87" t="s">
        <v>315</v>
      </c>
      <c r="F194" s="87">
        <v>2</v>
      </c>
      <c r="G194" s="195"/>
      <c r="H194" s="196">
        <f t="shared" si="3"/>
        <v>0</v>
      </c>
    </row>
    <row r="195" spans="1:8" s="185" customFormat="1" ht="15.75" x14ac:dyDescent="0.25">
      <c r="A195" s="87" t="s">
        <v>214</v>
      </c>
      <c r="B195" s="195"/>
      <c r="D195" s="86" t="s">
        <v>566</v>
      </c>
      <c r="E195" s="87" t="s">
        <v>315</v>
      </c>
      <c r="F195" s="87">
        <v>2</v>
      </c>
      <c r="G195" s="195"/>
      <c r="H195" s="196">
        <f t="shared" si="3"/>
        <v>0</v>
      </c>
    </row>
    <row r="196" spans="1:8" s="185" customFormat="1" ht="15.75" x14ac:dyDescent="0.25">
      <c r="A196" s="87" t="s">
        <v>215</v>
      </c>
      <c r="B196" s="195"/>
      <c r="D196" s="86" t="s">
        <v>567</v>
      </c>
      <c r="E196" s="87" t="s">
        <v>315</v>
      </c>
      <c r="F196" s="87">
        <v>4</v>
      </c>
      <c r="G196" s="195"/>
      <c r="H196" s="196">
        <f t="shared" si="3"/>
        <v>0</v>
      </c>
    </row>
    <row r="197" spans="1:8" s="185" customFormat="1" ht="15.75" x14ac:dyDescent="0.25">
      <c r="A197" s="87" t="s">
        <v>221</v>
      </c>
      <c r="B197" s="195"/>
      <c r="D197" s="86" t="s">
        <v>568</v>
      </c>
      <c r="E197" s="87" t="s">
        <v>315</v>
      </c>
      <c r="F197" s="87">
        <v>10</v>
      </c>
      <c r="G197" s="195"/>
      <c r="H197" s="196">
        <f t="shared" si="3"/>
        <v>0</v>
      </c>
    </row>
    <row r="198" spans="1:8" s="185" customFormat="1" ht="15.75" x14ac:dyDescent="0.25">
      <c r="A198" s="87" t="s">
        <v>222</v>
      </c>
      <c r="B198" s="195"/>
      <c r="D198" s="86" t="s">
        <v>569</v>
      </c>
      <c r="E198" s="87" t="s">
        <v>315</v>
      </c>
      <c r="F198" s="87">
        <v>16</v>
      </c>
      <c r="G198" s="195"/>
      <c r="H198" s="196">
        <f t="shared" si="3"/>
        <v>0</v>
      </c>
    </row>
    <row r="199" spans="1:8" s="185" customFormat="1" ht="30.75" x14ac:dyDescent="0.25">
      <c r="A199" s="87" t="s">
        <v>223</v>
      </c>
      <c r="B199" s="195"/>
      <c r="D199" s="86" t="s">
        <v>570</v>
      </c>
      <c r="E199" s="87" t="s">
        <v>315</v>
      </c>
      <c r="F199" s="87">
        <v>5</v>
      </c>
      <c r="G199" s="195"/>
      <c r="H199" s="196">
        <f t="shared" si="3"/>
        <v>0</v>
      </c>
    </row>
    <row r="200" spans="1:8" s="185" customFormat="1" ht="45.75" x14ac:dyDescent="0.25">
      <c r="A200" s="87" t="s">
        <v>200</v>
      </c>
      <c r="B200" s="195"/>
      <c r="D200" s="86" t="s">
        <v>715</v>
      </c>
      <c r="E200" s="87" t="s">
        <v>315</v>
      </c>
      <c r="F200" s="87">
        <v>2</v>
      </c>
      <c r="G200" s="195"/>
      <c r="H200" s="196">
        <f t="shared" si="3"/>
        <v>0</v>
      </c>
    </row>
    <row r="201" spans="1:8" s="185" customFormat="1" x14ac:dyDescent="0.25">
      <c r="A201" s="87">
        <v>3</v>
      </c>
      <c r="B201" s="195"/>
      <c r="D201" s="86" t="s">
        <v>280</v>
      </c>
      <c r="E201" s="87" t="s">
        <v>315</v>
      </c>
      <c r="F201" s="87">
        <v>10</v>
      </c>
      <c r="G201" s="195"/>
      <c r="H201" s="196">
        <f t="shared" si="3"/>
        <v>0</v>
      </c>
    </row>
    <row r="202" spans="1:8" s="185" customFormat="1" x14ac:dyDescent="0.25">
      <c r="A202" s="87">
        <v>4</v>
      </c>
      <c r="B202" s="195"/>
      <c r="D202" s="86" t="s">
        <v>281</v>
      </c>
      <c r="E202" s="87" t="s">
        <v>315</v>
      </c>
      <c r="F202" s="87">
        <v>16</v>
      </c>
      <c r="G202" s="195"/>
      <c r="H202" s="196">
        <f t="shared" si="3"/>
        <v>0</v>
      </c>
    </row>
    <row r="203" spans="1:8" s="185" customFormat="1" ht="45" x14ac:dyDescent="0.25">
      <c r="A203" s="87">
        <v>5</v>
      </c>
      <c r="B203" s="195"/>
      <c r="D203" s="86" t="s">
        <v>282</v>
      </c>
      <c r="E203" s="87" t="s">
        <v>313</v>
      </c>
      <c r="F203" s="87">
        <v>1</v>
      </c>
      <c r="G203" s="195"/>
      <c r="H203" s="196">
        <f t="shared" si="3"/>
        <v>0</v>
      </c>
    </row>
    <row r="204" spans="1:8" s="185" customFormat="1" ht="63" x14ac:dyDescent="0.25">
      <c r="A204" s="81" t="s">
        <v>225</v>
      </c>
      <c r="B204" s="195"/>
      <c r="D204" s="84" t="s">
        <v>572</v>
      </c>
      <c r="E204" s="87"/>
      <c r="F204" s="87"/>
      <c r="G204" s="195"/>
      <c r="H204" s="196">
        <f t="shared" si="3"/>
        <v>0</v>
      </c>
    </row>
    <row r="205" spans="1:8" s="185" customFormat="1" ht="30" x14ac:dyDescent="0.25">
      <c r="A205" s="85">
        <v>1.1000000000000001</v>
      </c>
      <c r="B205" s="195">
        <v>998736</v>
      </c>
      <c r="D205" s="86" t="s">
        <v>283</v>
      </c>
      <c r="E205" s="87" t="s">
        <v>317</v>
      </c>
      <c r="F205" s="87">
        <v>1</v>
      </c>
      <c r="G205" s="195"/>
      <c r="H205" s="196">
        <f t="shared" si="3"/>
        <v>0</v>
      </c>
    </row>
    <row r="206" spans="1:8" s="185" customFormat="1" ht="30" x14ac:dyDescent="0.25">
      <c r="A206" s="85">
        <v>1.2</v>
      </c>
      <c r="B206" s="195">
        <v>998736</v>
      </c>
      <c r="D206" s="86" t="s">
        <v>284</v>
      </c>
      <c r="E206" s="87" t="s">
        <v>317</v>
      </c>
      <c r="F206" s="87">
        <v>1</v>
      </c>
      <c r="G206" s="195"/>
      <c r="H206" s="196">
        <f t="shared" si="3"/>
        <v>0</v>
      </c>
    </row>
    <row r="207" spans="1:8" s="185" customFormat="1" ht="30" x14ac:dyDescent="0.25">
      <c r="A207" s="85">
        <v>1.3</v>
      </c>
      <c r="B207" s="195">
        <v>998736</v>
      </c>
      <c r="D207" s="86" t="s">
        <v>285</v>
      </c>
      <c r="E207" s="87" t="s">
        <v>317</v>
      </c>
      <c r="F207" s="87">
        <v>1</v>
      </c>
      <c r="G207" s="195"/>
      <c r="H207" s="196">
        <f t="shared" si="3"/>
        <v>0</v>
      </c>
    </row>
    <row r="208" spans="1:8" s="185" customFormat="1" ht="31.5" x14ac:dyDescent="0.25">
      <c r="A208" s="83" t="s">
        <v>226</v>
      </c>
      <c r="B208" s="195">
        <v>998731</v>
      </c>
      <c r="D208" s="84" t="s">
        <v>286</v>
      </c>
      <c r="E208" s="87" t="s">
        <v>318</v>
      </c>
      <c r="F208" s="104">
        <v>6</v>
      </c>
      <c r="G208" s="195"/>
      <c r="H208" s="196">
        <f t="shared" si="3"/>
        <v>0</v>
      </c>
    </row>
    <row r="209" spans="1:8" s="185" customFormat="1" ht="15.75" x14ac:dyDescent="0.25">
      <c r="A209" s="81" t="s">
        <v>227</v>
      </c>
      <c r="B209" s="195"/>
      <c r="D209" s="84" t="s">
        <v>287</v>
      </c>
      <c r="E209" s="87"/>
      <c r="F209" s="87"/>
      <c r="G209" s="195"/>
      <c r="H209" s="196">
        <f t="shared" si="3"/>
        <v>0</v>
      </c>
    </row>
    <row r="210" spans="1:8" s="185" customFormat="1" ht="45" x14ac:dyDescent="0.25">
      <c r="A210" s="81"/>
      <c r="B210" s="195"/>
      <c r="D210" s="86" t="s">
        <v>670</v>
      </c>
      <c r="E210" s="87" t="s">
        <v>319</v>
      </c>
      <c r="F210" s="87">
        <v>170</v>
      </c>
      <c r="G210" s="195"/>
      <c r="H210" s="196">
        <f t="shared" si="3"/>
        <v>0</v>
      </c>
    </row>
    <row r="211" spans="1:8" s="185" customFormat="1" ht="45" x14ac:dyDescent="0.25">
      <c r="A211" s="81"/>
      <c r="B211" s="195"/>
      <c r="D211" s="86" t="s">
        <v>671</v>
      </c>
      <c r="E211" s="87" t="s">
        <v>319</v>
      </c>
      <c r="F211" s="87">
        <v>42</v>
      </c>
      <c r="G211" s="195"/>
      <c r="H211" s="196">
        <f t="shared" si="3"/>
        <v>0</v>
      </c>
    </row>
    <row r="212" spans="1:8" s="185" customFormat="1" ht="45" x14ac:dyDescent="0.25">
      <c r="A212" s="87"/>
      <c r="B212" s="195"/>
      <c r="D212" s="86" t="s">
        <v>664</v>
      </c>
      <c r="E212" s="87" t="s">
        <v>319</v>
      </c>
      <c r="F212" s="87">
        <v>58</v>
      </c>
      <c r="G212" s="195"/>
      <c r="H212" s="196">
        <f t="shared" si="3"/>
        <v>0</v>
      </c>
    </row>
    <row r="213" spans="1:8" s="185" customFormat="1" ht="15.75" x14ac:dyDescent="0.25">
      <c r="A213" s="81" t="s">
        <v>228</v>
      </c>
      <c r="B213" s="195"/>
      <c r="D213" s="84" t="s">
        <v>573</v>
      </c>
      <c r="E213" s="87" t="s">
        <v>317</v>
      </c>
      <c r="F213" s="87">
        <v>1</v>
      </c>
      <c r="G213" s="195"/>
      <c r="H213" s="196">
        <f t="shared" si="3"/>
        <v>0</v>
      </c>
    </row>
    <row r="214" spans="1:8" s="185" customFormat="1" ht="15.75" x14ac:dyDescent="0.25">
      <c r="A214" s="175" t="s">
        <v>227</v>
      </c>
      <c r="B214" s="208"/>
      <c r="C214" s="209"/>
      <c r="D214" s="176" t="s">
        <v>287</v>
      </c>
      <c r="E214" s="177"/>
      <c r="F214" s="177"/>
      <c r="G214" s="195"/>
      <c r="H214" s="196">
        <f t="shared" si="3"/>
        <v>0</v>
      </c>
    </row>
    <row r="215" spans="1:8" s="185" customFormat="1" ht="45" x14ac:dyDescent="0.25">
      <c r="A215" s="177"/>
      <c r="B215" s="208">
        <v>995455</v>
      </c>
      <c r="C215" s="209"/>
      <c r="D215" s="178" t="s">
        <v>288</v>
      </c>
      <c r="E215" s="177" t="s">
        <v>319</v>
      </c>
      <c r="F215" s="177">
        <v>160</v>
      </c>
      <c r="G215" s="195"/>
      <c r="H215" s="196">
        <f t="shared" si="3"/>
        <v>0</v>
      </c>
    </row>
    <row r="216" spans="1:8" s="185" customFormat="1" ht="45" x14ac:dyDescent="0.25">
      <c r="A216" s="177"/>
      <c r="B216" s="208">
        <v>995455</v>
      </c>
      <c r="C216" s="209"/>
      <c r="D216" s="178" t="s">
        <v>289</v>
      </c>
      <c r="E216" s="177" t="s">
        <v>319</v>
      </c>
      <c r="F216" s="177">
        <v>90</v>
      </c>
      <c r="G216" s="195"/>
      <c r="H216" s="196">
        <f t="shared" si="3"/>
        <v>0</v>
      </c>
    </row>
    <row r="217" spans="1:8" s="185" customFormat="1" ht="31.5" x14ac:dyDescent="0.25">
      <c r="A217" s="179" t="s">
        <v>228</v>
      </c>
      <c r="B217" s="208"/>
      <c r="C217" s="209"/>
      <c r="D217" s="176" t="s">
        <v>622</v>
      </c>
      <c r="E217" s="177" t="s">
        <v>317</v>
      </c>
      <c r="F217" s="177">
        <v>1</v>
      </c>
      <c r="G217" s="195"/>
      <c r="H217" s="196">
        <f t="shared" si="3"/>
        <v>0</v>
      </c>
    </row>
    <row r="218" spans="1:8" s="185" customFormat="1" ht="47.25" x14ac:dyDescent="0.25">
      <c r="A218" s="105" t="s">
        <v>491</v>
      </c>
      <c r="B218" s="195"/>
      <c r="D218" s="106" t="s">
        <v>574</v>
      </c>
      <c r="E218" s="107" t="s">
        <v>317</v>
      </c>
      <c r="F218" s="107">
        <v>1</v>
      </c>
      <c r="G218" s="195"/>
      <c r="H218" s="196">
        <f t="shared" si="3"/>
        <v>0</v>
      </c>
    </row>
    <row r="219" spans="1:8" s="185" customFormat="1" ht="60.75" x14ac:dyDescent="0.25">
      <c r="A219" s="105"/>
      <c r="B219" s="195"/>
      <c r="D219" s="109" t="s">
        <v>623</v>
      </c>
      <c r="E219" s="107"/>
      <c r="F219" s="107"/>
      <c r="G219" s="195"/>
      <c r="H219" s="196">
        <f t="shared" si="3"/>
        <v>0</v>
      </c>
    </row>
    <row r="220" spans="1:8" s="185" customFormat="1" ht="45.75" x14ac:dyDescent="0.25">
      <c r="A220" s="105"/>
      <c r="B220" s="195"/>
      <c r="D220" s="109" t="s">
        <v>624</v>
      </c>
      <c r="E220" s="107"/>
      <c r="F220" s="107"/>
      <c r="G220" s="195"/>
      <c r="H220" s="196">
        <f t="shared" si="3"/>
        <v>0</v>
      </c>
    </row>
    <row r="221" spans="1:8" s="185" customFormat="1" ht="15.75" x14ac:dyDescent="0.25">
      <c r="A221" s="108" t="s">
        <v>492</v>
      </c>
      <c r="B221" s="195"/>
      <c r="D221" s="106" t="s">
        <v>378</v>
      </c>
      <c r="E221" s="107"/>
      <c r="F221" s="107"/>
      <c r="G221" s="195"/>
      <c r="H221" s="196">
        <f t="shared" si="3"/>
        <v>0</v>
      </c>
    </row>
    <row r="222" spans="1:8" s="185" customFormat="1" ht="31.5" x14ac:dyDescent="0.25">
      <c r="A222" s="110">
        <v>1</v>
      </c>
      <c r="B222" s="195">
        <v>995432</v>
      </c>
      <c r="D222" s="106" t="s">
        <v>675</v>
      </c>
      <c r="E222" s="107" t="s">
        <v>317</v>
      </c>
      <c r="F222" s="107">
        <v>1</v>
      </c>
      <c r="G222" s="195"/>
      <c r="H222" s="196">
        <f t="shared" si="3"/>
        <v>0</v>
      </c>
    </row>
    <row r="223" spans="1:8" s="185" customFormat="1" ht="78.75" x14ac:dyDescent="0.25">
      <c r="A223" s="110">
        <v>2</v>
      </c>
      <c r="B223" s="195">
        <v>995432</v>
      </c>
      <c r="D223" s="106" t="s">
        <v>676</v>
      </c>
      <c r="E223" s="210" t="s">
        <v>677</v>
      </c>
      <c r="F223" s="211">
        <v>5000</v>
      </c>
      <c r="G223" s="195"/>
      <c r="H223" s="196">
        <f t="shared" si="3"/>
        <v>0</v>
      </c>
    </row>
    <row r="224" spans="1:8" s="185" customFormat="1" ht="47.25" x14ac:dyDescent="0.25">
      <c r="A224" s="110">
        <v>3</v>
      </c>
      <c r="B224" s="195"/>
      <c r="D224" s="180" t="s">
        <v>678</v>
      </c>
      <c r="E224" s="210"/>
      <c r="F224" s="211"/>
      <c r="G224" s="195"/>
      <c r="H224" s="196"/>
    </row>
    <row r="225" spans="1:8" s="185" customFormat="1" x14ac:dyDescent="0.25">
      <c r="A225" s="110">
        <v>3.1</v>
      </c>
      <c r="B225" s="195"/>
      <c r="D225" s="212" t="s">
        <v>679</v>
      </c>
      <c r="E225" s="210" t="s">
        <v>677</v>
      </c>
      <c r="F225" s="211">
        <v>20000</v>
      </c>
      <c r="G225" s="195"/>
      <c r="H225" s="196"/>
    </row>
    <row r="226" spans="1:8" s="185" customFormat="1" x14ac:dyDescent="0.25">
      <c r="A226" s="110">
        <v>3.2</v>
      </c>
      <c r="B226" s="195"/>
      <c r="D226" s="212" t="s">
        <v>680</v>
      </c>
      <c r="E226" s="210" t="s">
        <v>677</v>
      </c>
      <c r="F226" s="211">
        <v>40000</v>
      </c>
      <c r="G226" s="195"/>
      <c r="H226" s="196"/>
    </row>
    <row r="227" spans="1:8" s="185" customFormat="1" ht="220.5" x14ac:dyDescent="0.25">
      <c r="A227" s="110">
        <v>4</v>
      </c>
      <c r="B227" s="195"/>
      <c r="D227" s="106" t="s">
        <v>681</v>
      </c>
      <c r="E227" s="181" t="s">
        <v>6</v>
      </c>
      <c r="F227" s="181" t="s">
        <v>390</v>
      </c>
      <c r="G227" s="195"/>
      <c r="H227" s="196"/>
    </row>
    <row r="228" spans="1:8" s="185" customFormat="1" x14ac:dyDescent="0.25">
      <c r="A228" s="110">
        <v>4.0999999999999996</v>
      </c>
      <c r="B228" s="195">
        <v>998736</v>
      </c>
      <c r="D228" s="213" t="s">
        <v>682</v>
      </c>
      <c r="E228" s="214" t="s">
        <v>315</v>
      </c>
      <c r="F228" s="215">
        <v>2</v>
      </c>
      <c r="G228" s="195"/>
      <c r="H228" s="196">
        <f t="shared" si="3"/>
        <v>0</v>
      </c>
    </row>
    <row r="229" spans="1:8" s="185" customFormat="1" ht="15.75" x14ac:dyDescent="0.25">
      <c r="A229" s="110">
        <v>4.2</v>
      </c>
      <c r="B229" s="195">
        <v>998736</v>
      </c>
      <c r="D229" s="213" t="s">
        <v>719</v>
      </c>
      <c r="E229" s="214" t="s">
        <v>315</v>
      </c>
      <c r="F229" s="215">
        <v>2</v>
      </c>
      <c r="G229" s="195"/>
      <c r="H229" s="196">
        <f t="shared" si="3"/>
        <v>0</v>
      </c>
    </row>
    <row r="230" spans="1:8" s="185" customFormat="1" x14ac:dyDescent="0.25">
      <c r="A230" s="110">
        <v>4.3</v>
      </c>
      <c r="B230" s="195">
        <v>998736</v>
      </c>
      <c r="D230" s="213" t="s">
        <v>683</v>
      </c>
      <c r="E230" s="214" t="s">
        <v>315</v>
      </c>
      <c r="F230" s="215">
        <v>27</v>
      </c>
      <c r="G230" s="195"/>
      <c r="H230" s="196">
        <f t="shared" si="3"/>
        <v>0</v>
      </c>
    </row>
    <row r="231" spans="1:8" s="185" customFormat="1" x14ac:dyDescent="0.25">
      <c r="A231" s="110">
        <v>4.4000000000000004</v>
      </c>
      <c r="B231" s="195">
        <v>998736</v>
      </c>
      <c r="D231" s="213" t="s">
        <v>684</v>
      </c>
      <c r="E231" s="214" t="s">
        <v>315</v>
      </c>
      <c r="F231" s="215">
        <v>4</v>
      </c>
      <c r="G231" s="195"/>
      <c r="H231" s="196">
        <f t="shared" si="3"/>
        <v>0</v>
      </c>
    </row>
    <row r="232" spans="1:8" s="185" customFormat="1" x14ac:dyDescent="0.25">
      <c r="A232" s="110">
        <v>4.5</v>
      </c>
      <c r="B232" s="195"/>
      <c r="D232" s="213" t="s">
        <v>685</v>
      </c>
      <c r="E232" s="214" t="s">
        <v>315</v>
      </c>
      <c r="F232" s="215">
        <v>35</v>
      </c>
      <c r="G232" s="195"/>
      <c r="H232" s="196"/>
    </row>
    <row r="233" spans="1:8" s="185" customFormat="1" ht="30" x14ac:dyDescent="0.25">
      <c r="A233" s="110">
        <v>4.5999999999999996</v>
      </c>
      <c r="B233" s="195"/>
      <c r="D233" s="213" t="s">
        <v>686</v>
      </c>
      <c r="E233" s="214" t="s">
        <v>315</v>
      </c>
      <c r="F233" s="215">
        <v>250</v>
      </c>
      <c r="G233" s="195"/>
      <c r="H233" s="196"/>
    </row>
    <row r="234" spans="1:8" s="185" customFormat="1" x14ac:dyDescent="0.25">
      <c r="A234" s="110">
        <v>4.7</v>
      </c>
      <c r="B234" s="195">
        <v>998731</v>
      </c>
      <c r="D234" s="213" t="s">
        <v>687</v>
      </c>
      <c r="E234" s="214" t="s">
        <v>315</v>
      </c>
      <c r="F234" s="215">
        <v>1</v>
      </c>
      <c r="G234" s="195"/>
      <c r="H234" s="196">
        <f t="shared" si="3"/>
        <v>0</v>
      </c>
    </row>
    <row r="235" spans="1:8" s="185" customFormat="1" ht="189" x14ac:dyDescent="0.25">
      <c r="A235" s="111">
        <v>5</v>
      </c>
      <c r="B235" s="195"/>
      <c r="D235" s="216" t="s">
        <v>688</v>
      </c>
      <c r="E235" s="107"/>
      <c r="F235" s="107"/>
      <c r="G235" s="195"/>
      <c r="H235" s="196">
        <f t="shared" si="3"/>
        <v>0</v>
      </c>
    </row>
    <row r="236" spans="1:8" s="185" customFormat="1" x14ac:dyDescent="0.25">
      <c r="A236" s="110">
        <v>5.0999999999999996</v>
      </c>
      <c r="B236" s="195">
        <v>995462</v>
      </c>
      <c r="D236" s="109" t="s">
        <v>689</v>
      </c>
      <c r="E236" s="109" t="s">
        <v>391</v>
      </c>
      <c r="F236" s="109">
        <v>120</v>
      </c>
      <c r="G236" s="195"/>
      <c r="H236" s="196">
        <f t="shared" si="3"/>
        <v>0</v>
      </c>
    </row>
    <row r="237" spans="1:8" s="185" customFormat="1" x14ac:dyDescent="0.25">
      <c r="A237" s="110">
        <v>5.2</v>
      </c>
      <c r="B237" s="195">
        <v>995462</v>
      </c>
      <c r="D237" s="109" t="s">
        <v>690</v>
      </c>
      <c r="E237" s="109" t="s">
        <v>391</v>
      </c>
      <c r="F237" s="109">
        <v>180</v>
      </c>
      <c r="G237" s="195"/>
      <c r="H237" s="196">
        <f t="shared" si="3"/>
        <v>0</v>
      </c>
    </row>
    <row r="238" spans="1:8" s="185" customFormat="1" x14ac:dyDescent="0.25">
      <c r="A238" s="110">
        <v>5.3</v>
      </c>
      <c r="B238" s="195">
        <v>995462</v>
      </c>
      <c r="D238" s="109" t="s">
        <v>691</v>
      </c>
      <c r="E238" s="109" t="s">
        <v>391</v>
      </c>
      <c r="F238" s="109">
        <v>160</v>
      </c>
      <c r="G238" s="195"/>
      <c r="H238" s="196">
        <f t="shared" si="3"/>
        <v>0</v>
      </c>
    </row>
    <row r="239" spans="1:8" s="185" customFormat="1" x14ac:dyDescent="0.25">
      <c r="A239" s="110">
        <v>5.4</v>
      </c>
      <c r="B239" s="195">
        <v>995462</v>
      </c>
      <c r="D239" s="109" t="s">
        <v>692</v>
      </c>
      <c r="E239" s="109" t="s">
        <v>391</v>
      </c>
      <c r="F239" s="109">
        <v>240</v>
      </c>
      <c r="G239" s="195"/>
      <c r="H239" s="196">
        <f t="shared" si="3"/>
        <v>0</v>
      </c>
    </row>
    <row r="240" spans="1:8" s="185" customFormat="1" ht="189" x14ac:dyDescent="0.25">
      <c r="A240" s="110">
        <v>6</v>
      </c>
      <c r="B240" s="195"/>
      <c r="D240" s="216" t="s">
        <v>693</v>
      </c>
      <c r="E240" s="107"/>
      <c r="F240" s="107"/>
      <c r="G240" s="195"/>
      <c r="H240" s="196">
        <f t="shared" si="3"/>
        <v>0</v>
      </c>
    </row>
    <row r="241" spans="1:8" s="185" customFormat="1" ht="30" x14ac:dyDescent="0.25">
      <c r="A241" s="110">
        <v>6.1</v>
      </c>
      <c r="B241" s="195">
        <v>995414</v>
      </c>
      <c r="D241" s="213" t="s">
        <v>694</v>
      </c>
      <c r="E241" s="214" t="s">
        <v>392</v>
      </c>
      <c r="F241" s="215">
        <v>520</v>
      </c>
      <c r="G241" s="195"/>
      <c r="H241" s="196">
        <f>(F240*G240)</f>
        <v>0</v>
      </c>
    </row>
    <row r="242" spans="1:8" s="185" customFormat="1" x14ac:dyDescent="0.25">
      <c r="A242" s="110">
        <v>6.2</v>
      </c>
      <c r="B242" s="195">
        <v>995414</v>
      </c>
      <c r="D242" s="213" t="s">
        <v>695</v>
      </c>
      <c r="E242" s="214" t="s">
        <v>392</v>
      </c>
      <c r="F242" s="215">
        <v>50</v>
      </c>
      <c r="G242" s="195"/>
      <c r="H242" s="196">
        <f t="shared" ref="H242:H275" si="4">(F242*G242)</f>
        <v>0</v>
      </c>
    </row>
    <row r="243" spans="1:8" s="185" customFormat="1" x14ac:dyDescent="0.25">
      <c r="A243" s="110">
        <v>6.3</v>
      </c>
      <c r="B243" s="195">
        <v>995414</v>
      </c>
      <c r="D243" s="213" t="s">
        <v>696</v>
      </c>
      <c r="E243" s="214" t="s">
        <v>392</v>
      </c>
      <c r="F243" s="215">
        <v>10</v>
      </c>
      <c r="G243" s="195"/>
      <c r="H243" s="196">
        <f t="shared" si="4"/>
        <v>0</v>
      </c>
    </row>
    <row r="244" spans="1:8" s="185" customFormat="1" ht="30" x14ac:dyDescent="0.25">
      <c r="A244" s="110">
        <v>6.4</v>
      </c>
      <c r="B244" s="195"/>
      <c r="D244" s="213" t="s">
        <v>697</v>
      </c>
      <c r="E244" s="214" t="s">
        <v>392</v>
      </c>
      <c r="F244" s="215">
        <v>128</v>
      </c>
      <c r="G244" s="195"/>
      <c r="H244" s="196"/>
    </row>
    <row r="245" spans="1:8" s="185" customFormat="1" ht="30" x14ac:dyDescent="0.25">
      <c r="A245" s="110">
        <v>6.5</v>
      </c>
      <c r="B245" s="195">
        <v>995414</v>
      </c>
      <c r="D245" s="217" t="s">
        <v>698</v>
      </c>
      <c r="E245" s="218" t="s">
        <v>317</v>
      </c>
      <c r="F245" s="219">
        <v>1</v>
      </c>
      <c r="G245" s="195"/>
      <c r="H245" s="196">
        <f t="shared" si="4"/>
        <v>0</v>
      </c>
    </row>
    <row r="246" spans="1:8" s="185" customFormat="1" ht="126" x14ac:dyDescent="0.25">
      <c r="A246" s="107">
        <v>7</v>
      </c>
      <c r="B246" s="195"/>
      <c r="D246" s="220" t="s">
        <v>699</v>
      </c>
      <c r="E246" s="214" t="s">
        <v>317</v>
      </c>
      <c r="F246" s="215">
        <v>1</v>
      </c>
      <c r="G246" s="195"/>
      <c r="H246" s="196">
        <f t="shared" si="4"/>
        <v>0</v>
      </c>
    </row>
    <row r="247" spans="1:8" s="185" customFormat="1" ht="157.5" x14ac:dyDescent="0.25">
      <c r="A247" s="110">
        <v>8</v>
      </c>
      <c r="B247" s="195">
        <v>995421</v>
      </c>
      <c r="D247" s="221" t="s">
        <v>700</v>
      </c>
      <c r="E247" s="107"/>
      <c r="F247" s="107"/>
      <c r="G247" s="195"/>
      <c r="H247" s="196">
        <f t="shared" si="4"/>
        <v>0</v>
      </c>
    </row>
    <row r="248" spans="1:8" s="185" customFormat="1" x14ac:dyDescent="0.25">
      <c r="A248" s="110">
        <v>8.1</v>
      </c>
      <c r="B248" s="195"/>
      <c r="D248" s="213" t="s">
        <v>701</v>
      </c>
      <c r="E248" s="214" t="s">
        <v>393</v>
      </c>
      <c r="F248" s="215">
        <v>1500</v>
      </c>
      <c r="G248" s="195"/>
      <c r="H248" s="196"/>
    </row>
    <row r="249" spans="1:8" s="185" customFormat="1" x14ac:dyDescent="0.25">
      <c r="A249" s="110">
        <v>8.1999999999999993</v>
      </c>
      <c r="B249" s="195"/>
      <c r="D249" s="213" t="s">
        <v>702</v>
      </c>
      <c r="E249" s="214" t="s">
        <v>393</v>
      </c>
      <c r="F249" s="215">
        <v>500</v>
      </c>
      <c r="G249" s="195"/>
      <c r="H249" s="196"/>
    </row>
    <row r="250" spans="1:8" s="185" customFormat="1" ht="189" x14ac:dyDescent="0.25">
      <c r="A250" s="110">
        <v>9</v>
      </c>
      <c r="B250" s="195">
        <v>995454</v>
      </c>
      <c r="D250" s="216" t="s">
        <v>703</v>
      </c>
      <c r="E250" s="214" t="s">
        <v>393</v>
      </c>
      <c r="F250" s="215">
        <v>900</v>
      </c>
      <c r="G250" s="195"/>
      <c r="H250" s="196">
        <f t="shared" si="4"/>
        <v>0</v>
      </c>
    </row>
    <row r="251" spans="1:8" s="185" customFormat="1" ht="45" x14ac:dyDescent="0.25">
      <c r="A251" s="110">
        <v>10</v>
      </c>
      <c r="B251" s="195">
        <v>995454</v>
      </c>
      <c r="D251" s="212" t="s">
        <v>704</v>
      </c>
      <c r="E251" s="214" t="s">
        <v>313</v>
      </c>
      <c r="F251" s="215">
        <v>1</v>
      </c>
      <c r="G251" s="195"/>
      <c r="H251" s="196">
        <f t="shared" si="4"/>
        <v>0</v>
      </c>
    </row>
    <row r="252" spans="1:8" s="185" customFormat="1" x14ac:dyDescent="0.25">
      <c r="A252" s="110">
        <v>11</v>
      </c>
      <c r="B252" s="195">
        <v>995477</v>
      </c>
      <c r="D252" s="213" t="s">
        <v>705</v>
      </c>
      <c r="E252" s="214" t="s">
        <v>394</v>
      </c>
      <c r="F252" s="215">
        <v>550</v>
      </c>
      <c r="G252" s="195"/>
      <c r="H252" s="196">
        <f t="shared" si="4"/>
        <v>0</v>
      </c>
    </row>
    <row r="253" spans="1:8" s="185" customFormat="1" ht="45" x14ac:dyDescent="0.25">
      <c r="A253" s="110">
        <v>12</v>
      </c>
      <c r="B253" s="195">
        <v>995462</v>
      </c>
      <c r="D253" s="213" t="s">
        <v>706</v>
      </c>
      <c r="E253" s="214" t="s">
        <v>317</v>
      </c>
      <c r="F253" s="215">
        <v>1</v>
      </c>
      <c r="G253" s="195"/>
      <c r="H253" s="196">
        <f t="shared" si="4"/>
        <v>0</v>
      </c>
    </row>
    <row r="254" spans="1:8" s="185" customFormat="1" x14ac:dyDescent="0.25">
      <c r="A254" s="110">
        <v>13</v>
      </c>
      <c r="B254" s="195">
        <v>995424</v>
      </c>
      <c r="D254" s="213" t="s">
        <v>707</v>
      </c>
      <c r="E254" s="214" t="s">
        <v>395</v>
      </c>
      <c r="F254" s="215">
        <v>10000</v>
      </c>
      <c r="G254" s="195"/>
      <c r="H254" s="196">
        <f t="shared" si="4"/>
        <v>0</v>
      </c>
    </row>
    <row r="255" spans="1:8" s="185" customFormat="1" ht="30" x14ac:dyDescent="0.25">
      <c r="A255" s="110">
        <v>14</v>
      </c>
      <c r="B255" s="195">
        <v>995454</v>
      </c>
      <c r="D255" s="213" t="s">
        <v>379</v>
      </c>
      <c r="E255" s="214" t="s">
        <v>395</v>
      </c>
      <c r="F255" s="215">
        <v>10000</v>
      </c>
      <c r="G255" s="195"/>
      <c r="H255" s="196">
        <f t="shared" si="4"/>
        <v>0</v>
      </c>
    </row>
    <row r="256" spans="1:8" s="185" customFormat="1" x14ac:dyDescent="0.25">
      <c r="A256" s="110">
        <v>15</v>
      </c>
      <c r="B256" s="195">
        <v>995433</v>
      </c>
      <c r="D256" s="213" t="s">
        <v>708</v>
      </c>
      <c r="E256" s="214" t="s">
        <v>396</v>
      </c>
      <c r="F256" s="215">
        <v>10000</v>
      </c>
      <c r="G256" s="195"/>
      <c r="H256" s="196">
        <f t="shared" si="4"/>
        <v>0</v>
      </c>
    </row>
    <row r="257" spans="1:8" s="185" customFormat="1" ht="63" x14ac:dyDescent="0.25">
      <c r="A257" s="110">
        <v>16</v>
      </c>
      <c r="B257" s="195"/>
      <c r="D257" s="221" t="s">
        <v>709</v>
      </c>
      <c r="E257" s="107"/>
      <c r="F257" s="107"/>
      <c r="G257" s="195"/>
      <c r="H257" s="196">
        <f t="shared" si="4"/>
        <v>0</v>
      </c>
    </row>
    <row r="258" spans="1:8" s="185" customFormat="1" x14ac:dyDescent="0.25">
      <c r="A258" s="110"/>
      <c r="B258" s="195">
        <v>995421</v>
      </c>
      <c r="D258" s="109" t="s">
        <v>380</v>
      </c>
      <c r="E258" s="107" t="s">
        <v>394</v>
      </c>
      <c r="F258" s="107">
        <v>10</v>
      </c>
      <c r="G258" s="195"/>
      <c r="H258" s="196">
        <f t="shared" si="4"/>
        <v>0</v>
      </c>
    </row>
    <row r="259" spans="1:8" s="185" customFormat="1" x14ac:dyDescent="0.25">
      <c r="A259" s="110"/>
      <c r="B259" s="195">
        <v>995421</v>
      </c>
      <c r="D259" s="109" t="s">
        <v>381</v>
      </c>
      <c r="E259" s="107" t="s">
        <v>394</v>
      </c>
      <c r="F259" s="107">
        <v>10</v>
      </c>
      <c r="G259" s="195"/>
      <c r="H259" s="196">
        <f t="shared" si="4"/>
        <v>0</v>
      </c>
    </row>
    <row r="260" spans="1:8" s="185" customFormat="1" x14ac:dyDescent="0.25">
      <c r="A260" s="110"/>
      <c r="B260" s="195">
        <v>995421</v>
      </c>
      <c r="D260" s="109" t="s">
        <v>382</v>
      </c>
      <c r="E260" s="107" t="s">
        <v>394</v>
      </c>
      <c r="F260" s="107">
        <v>10</v>
      </c>
      <c r="G260" s="195"/>
      <c r="H260" s="196">
        <f t="shared" si="4"/>
        <v>0</v>
      </c>
    </row>
    <row r="261" spans="1:8" s="185" customFormat="1" ht="31.5" x14ac:dyDescent="0.25">
      <c r="A261" s="110">
        <v>17</v>
      </c>
      <c r="B261" s="195"/>
      <c r="D261" s="106" t="s">
        <v>383</v>
      </c>
      <c r="E261" s="107"/>
      <c r="F261" s="107"/>
      <c r="G261" s="195"/>
      <c r="H261" s="196">
        <f t="shared" si="4"/>
        <v>0</v>
      </c>
    </row>
    <row r="262" spans="1:8" s="185" customFormat="1" x14ac:dyDescent="0.25">
      <c r="A262" s="110"/>
      <c r="B262" s="195"/>
      <c r="D262" s="109" t="s">
        <v>625</v>
      </c>
      <c r="E262" s="107" t="s">
        <v>313</v>
      </c>
      <c r="F262" s="107">
        <v>2</v>
      </c>
      <c r="G262" s="195"/>
      <c r="H262" s="196">
        <f t="shared" si="4"/>
        <v>0</v>
      </c>
    </row>
    <row r="263" spans="1:8" s="185" customFormat="1" x14ac:dyDescent="0.25">
      <c r="A263" s="110"/>
      <c r="B263" s="195"/>
      <c r="D263" s="109" t="s">
        <v>626</v>
      </c>
      <c r="E263" s="107" t="s">
        <v>313</v>
      </c>
      <c r="F263" s="107">
        <v>2</v>
      </c>
      <c r="G263" s="195"/>
      <c r="H263" s="196">
        <f t="shared" si="4"/>
        <v>0</v>
      </c>
    </row>
    <row r="264" spans="1:8" s="185" customFormat="1" ht="15.75" x14ac:dyDescent="0.25">
      <c r="A264" s="110">
        <v>18</v>
      </c>
      <c r="B264" s="195"/>
      <c r="D264" s="106" t="s">
        <v>384</v>
      </c>
      <c r="E264" s="107"/>
      <c r="F264" s="107"/>
      <c r="G264" s="195"/>
      <c r="H264" s="196">
        <f t="shared" si="4"/>
        <v>0</v>
      </c>
    </row>
    <row r="265" spans="1:8" s="185" customFormat="1" ht="60" x14ac:dyDescent="0.25">
      <c r="A265" s="110"/>
      <c r="B265" s="195"/>
      <c r="D265" s="109" t="s">
        <v>385</v>
      </c>
      <c r="E265" s="107"/>
      <c r="F265" s="107"/>
      <c r="G265" s="195"/>
      <c r="H265" s="196">
        <f t="shared" si="4"/>
        <v>0</v>
      </c>
    </row>
    <row r="266" spans="1:8" s="185" customFormat="1" x14ac:dyDescent="0.25">
      <c r="A266" s="110"/>
      <c r="B266" s="195">
        <v>995462</v>
      </c>
      <c r="D266" s="109" t="s">
        <v>386</v>
      </c>
      <c r="E266" s="107" t="s">
        <v>397</v>
      </c>
      <c r="F266" s="107">
        <v>50</v>
      </c>
      <c r="G266" s="195"/>
      <c r="H266" s="196">
        <f t="shared" si="4"/>
        <v>0</v>
      </c>
    </row>
    <row r="267" spans="1:8" s="185" customFormat="1" x14ac:dyDescent="0.25">
      <c r="A267" s="110"/>
      <c r="B267" s="195">
        <v>995462</v>
      </c>
      <c r="D267" s="109" t="s">
        <v>387</v>
      </c>
      <c r="E267" s="107" t="s">
        <v>397</v>
      </c>
      <c r="F267" s="107">
        <v>25</v>
      </c>
      <c r="G267" s="195"/>
      <c r="H267" s="196">
        <f t="shared" si="4"/>
        <v>0</v>
      </c>
    </row>
    <row r="268" spans="1:8" s="185" customFormat="1" x14ac:dyDescent="0.25">
      <c r="A268" s="110"/>
      <c r="B268" s="195">
        <v>995462</v>
      </c>
      <c r="D268" s="109" t="s">
        <v>627</v>
      </c>
      <c r="E268" s="107" t="s">
        <v>397</v>
      </c>
      <c r="F268" s="107">
        <v>40</v>
      </c>
      <c r="G268" s="195"/>
      <c r="H268" s="196">
        <f t="shared" si="4"/>
        <v>0</v>
      </c>
    </row>
    <row r="269" spans="1:8" s="185" customFormat="1" x14ac:dyDescent="0.25">
      <c r="A269" s="110"/>
      <c r="B269" s="195">
        <v>995462</v>
      </c>
      <c r="D269" s="109" t="s">
        <v>628</v>
      </c>
      <c r="E269" s="107" t="s">
        <v>397</v>
      </c>
      <c r="F269" s="107">
        <v>50</v>
      </c>
      <c r="G269" s="195"/>
      <c r="H269" s="196">
        <f t="shared" si="4"/>
        <v>0</v>
      </c>
    </row>
    <row r="270" spans="1:8" s="185" customFormat="1" ht="31.5" x14ac:dyDescent="0.25">
      <c r="A270" s="110">
        <v>19</v>
      </c>
      <c r="B270" s="195"/>
      <c r="D270" s="220" t="s">
        <v>710</v>
      </c>
      <c r="E270" s="214"/>
      <c r="F270" s="215"/>
      <c r="G270" s="195"/>
      <c r="H270" s="196"/>
    </row>
    <row r="271" spans="1:8" s="185" customFormat="1" ht="255" x14ac:dyDescent="0.25">
      <c r="A271" s="110"/>
      <c r="B271" s="195"/>
      <c r="D271" s="212" t="s">
        <v>711</v>
      </c>
      <c r="E271" s="214" t="s">
        <v>712</v>
      </c>
      <c r="F271" s="215">
        <v>5000</v>
      </c>
      <c r="G271" s="195"/>
      <c r="H271" s="196"/>
    </row>
    <row r="272" spans="1:8" s="185" customFormat="1" ht="15.75" x14ac:dyDescent="0.25">
      <c r="A272" s="110">
        <v>20</v>
      </c>
      <c r="B272" s="195"/>
      <c r="D272" s="220" t="s">
        <v>713</v>
      </c>
      <c r="E272" s="214"/>
      <c r="F272" s="215"/>
      <c r="G272" s="195"/>
      <c r="H272" s="196"/>
    </row>
    <row r="273" spans="1:8" s="185" customFormat="1" ht="270" x14ac:dyDescent="0.25">
      <c r="A273" s="110"/>
      <c r="B273" s="195"/>
      <c r="D273" s="213" t="s">
        <v>714</v>
      </c>
      <c r="E273" s="214" t="s">
        <v>712</v>
      </c>
      <c r="F273" s="215">
        <v>1000</v>
      </c>
      <c r="G273" s="195"/>
      <c r="H273" s="196"/>
    </row>
    <row r="274" spans="1:8" s="185" customFormat="1" ht="15.75" x14ac:dyDescent="0.25">
      <c r="A274" s="110">
        <v>21</v>
      </c>
      <c r="B274" s="195">
        <v>995454</v>
      </c>
      <c r="D274" s="106" t="s">
        <v>388</v>
      </c>
      <c r="E274" s="107" t="s">
        <v>317</v>
      </c>
      <c r="F274" s="107">
        <v>1</v>
      </c>
      <c r="G274" s="195"/>
      <c r="H274" s="196">
        <f t="shared" si="4"/>
        <v>0</v>
      </c>
    </row>
    <row r="275" spans="1:8" s="185" customFormat="1" ht="15.75" x14ac:dyDescent="0.25">
      <c r="A275" s="110">
        <v>22</v>
      </c>
      <c r="B275" s="195">
        <v>995454</v>
      </c>
      <c r="D275" s="106" t="s">
        <v>389</v>
      </c>
      <c r="E275" s="107" t="s">
        <v>319</v>
      </c>
      <c r="F275" s="107">
        <v>5</v>
      </c>
      <c r="G275" s="195"/>
      <c r="H275" s="196">
        <f t="shared" si="4"/>
        <v>0</v>
      </c>
    </row>
    <row r="276" spans="1:8" s="185" customFormat="1" ht="18.75" customHeight="1" x14ac:dyDescent="0.25">
      <c r="A276" s="416" t="s">
        <v>374</v>
      </c>
      <c r="B276" s="416"/>
      <c r="C276" s="416"/>
      <c r="D276" s="416"/>
      <c r="E276" s="416"/>
      <c r="F276" s="416"/>
      <c r="G276" s="416"/>
      <c r="H276" s="222">
        <f>SUM(H19:H275)</f>
        <v>0</v>
      </c>
    </row>
    <row r="277" spans="1:8" s="185" customFormat="1" ht="14.25" customHeight="1" x14ac:dyDescent="0.25">
      <c r="A277" s="223" t="s">
        <v>13</v>
      </c>
      <c r="B277" s="415" t="s">
        <v>16</v>
      </c>
      <c r="C277" s="415"/>
      <c r="D277" s="415"/>
      <c r="E277" s="415"/>
      <c r="F277" s="415"/>
      <c r="G277" s="415"/>
      <c r="H277" s="415"/>
    </row>
    <row r="278" spans="1:8" s="185" customFormat="1" ht="15.75" x14ac:dyDescent="0.25">
      <c r="A278" s="122">
        <v>1</v>
      </c>
      <c r="B278" s="193"/>
      <c r="C278" s="193"/>
      <c r="D278" s="130" t="s">
        <v>399</v>
      </c>
      <c r="E278" s="139"/>
      <c r="F278" s="224"/>
      <c r="G278" s="224"/>
      <c r="H278" s="224"/>
    </row>
    <row r="279" spans="1:8" s="185" customFormat="1" ht="30" x14ac:dyDescent="0.25">
      <c r="A279" s="123"/>
      <c r="B279" s="195">
        <v>998344</v>
      </c>
      <c r="D279" s="132" t="s">
        <v>400</v>
      </c>
      <c r="E279" s="140" t="s">
        <v>372</v>
      </c>
      <c r="F279" s="158">
        <v>4.5999999999999996</v>
      </c>
      <c r="G279" s="156"/>
      <c r="H279" s="225">
        <f>F279*G279</f>
        <v>0</v>
      </c>
    </row>
    <row r="280" spans="1:8" s="185" customFormat="1" x14ac:dyDescent="0.25">
      <c r="A280" s="123"/>
      <c r="B280" s="193">
        <v>998344</v>
      </c>
      <c r="D280" s="132" t="s">
        <v>401</v>
      </c>
      <c r="E280" s="140" t="s">
        <v>372</v>
      </c>
      <c r="F280" s="148">
        <v>4.5999999999999996</v>
      </c>
      <c r="G280" s="156"/>
      <c r="H280" s="225">
        <f t="shared" ref="H280:H321" si="5">(F280*G280)</f>
        <v>0</v>
      </c>
    </row>
    <row r="281" spans="1:8" s="185" customFormat="1" ht="15.75" x14ac:dyDescent="0.25">
      <c r="A281" s="122">
        <v>2</v>
      </c>
      <c r="B281" s="195"/>
      <c r="D281" s="130" t="s">
        <v>402</v>
      </c>
      <c r="E281" s="141"/>
      <c r="F281" s="226"/>
      <c r="G281" s="227"/>
      <c r="H281" s="225">
        <f t="shared" si="5"/>
        <v>0</v>
      </c>
    </row>
    <row r="282" spans="1:8" s="185" customFormat="1" x14ac:dyDescent="0.25">
      <c r="A282" s="122">
        <v>2.1</v>
      </c>
      <c r="B282" s="195"/>
      <c r="D282" s="131" t="s">
        <v>403</v>
      </c>
      <c r="E282" s="141"/>
      <c r="F282" s="226"/>
      <c r="G282" s="227"/>
      <c r="H282" s="225">
        <f t="shared" si="5"/>
        <v>0</v>
      </c>
    </row>
    <row r="283" spans="1:8" s="185" customFormat="1" ht="30" x14ac:dyDescent="0.25">
      <c r="A283" s="123"/>
      <c r="B283" s="193">
        <v>998342</v>
      </c>
      <c r="D283" s="132" t="s">
        <v>404</v>
      </c>
      <c r="E283" s="140" t="s">
        <v>450</v>
      </c>
      <c r="F283" s="148">
        <v>3</v>
      </c>
      <c r="G283" s="156"/>
      <c r="H283" s="225">
        <f t="shared" si="5"/>
        <v>0</v>
      </c>
    </row>
    <row r="284" spans="1:8" s="185" customFormat="1" x14ac:dyDescent="0.25">
      <c r="A284" s="123"/>
      <c r="B284" s="195">
        <v>998342</v>
      </c>
      <c r="D284" s="132" t="s">
        <v>405</v>
      </c>
      <c r="E284" s="140" t="s">
        <v>450</v>
      </c>
      <c r="F284" s="148"/>
      <c r="G284" s="156"/>
      <c r="H284" s="225">
        <f t="shared" si="5"/>
        <v>0</v>
      </c>
    </row>
    <row r="285" spans="1:8" s="185" customFormat="1" x14ac:dyDescent="0.25">
      <c r="A285" s="123"/>
      <c r="B285" s="195">
        <v>998342</v>
      </c>
      <c r="D285" s="132" t="s">
        <v>406</v>
      </c>
      <c r="E285" s="140" t="s">
        <v>450</v>
      </c>
      <c r="F285" s="148"/>
      <c r="G285" s="156"/>
      <c r="H285" s="225">
        <f t="shared" si="5"/>
        <v>0</v>
      </c>
    </row>
    <row r="286" spans="1:8" s="185" customFormat="1" x14ac:dyDescent="0.25">
      <c r="A286" s="123"/>
      <c r="B286" s="195">
        <v>998342</v>
      </c>
      <c r="D286" s="132" t="s">
        <v>407</v>
      </c>
      <c r="E286" s="140" t="s">
        <v>450</v>
      </c>
      <c r="F286" s="148"/>
      <c r="G286" s="156"/>
      <c r="H286" s="225">
        <f t="shared" si="5"/>
        <v>0</v>
      </c>
    </row>
    <row r="287" spans="1:8" s="185" customFormat="1" ht="120" x14ac:dyDescent="0.25">
      <c r="A287" s="125">
        <v>3</v>
      </c>
      <c r="B287" s="193"/>
      <c r="D287" s="228" t="s">
        <v>408</v>
      </c>
      <c r="E287" s="142"/>
      <c r="F287" s="149"/>
      <c r="G287" s="229"/>
      <c r="H287" s="225">
        <f t="shared" si="5"/>
        <v>0</v>
      </c>
    </row>
    <row r="288" spans="1:8" s="185" customFormat="1" x14ac:dyDescent="0.25">
      <c r="A288" s="122"/>
      <c r="B288" s="195">
        <v>998342</v>
      </c>
      <c r="D288" s="132" t="s">
        <v>409</v>
      </c>
      <c r="E288" s="140" t="s">
        <v>319</v>
      </c>
      <c r="F288" s="148">
        <v>162.69999999999999</v>
      </c>
      <c r="G288" s="156"/>
      <c r="H288" s="225">
        <f t="shared" si="5"/>
        <v>0</v>
      </c>
    </row>
    <row r="289" spans="1:8" s="185" customFormat="1" x14ac:dyDescent="0.25">
      <c r="A289" s="122"/>
      <c r="B289" s="195">
        <v>998342</v>
      </c>
      <c r="D289" s="132" t="s">
        <v>410</v>
      </c>
      <c r="E289" s="140" t="s">
        <v>319</v>
      </c>
      <c r="F289" s="148" t="s">
        <v>373</v>
      </c>
      <c r="G289" s="156"/>
      <c r="H289" s="225"/>
    </row>
    <row r="290" spans="1:8" s="185" customFormat="1" ht="15.75" x14ac:dyDescent="0.25">
      <c r="A290" s="126">
        <v>4</v>
      </c>
      <c r="B290" s="193"/>
      <c r="D290" s="114" t="s">
        <v>411</v>
      </c>
      <c r="E290" s="141"/>
      <c r="F290" s="226"/>
      <c r="G290" s="227"/>
      <c r="H290" s="225">
        <f t="shared" si="5"/>
        <v>0</v>
      </c>
    </row>
    <row r="291" spans="1:8" s="185" customFormat="1" ht="30" x14ac:dyDescent="0.25">
      <c r="A291" s="123"/>
      <c r="B291" s="195">
        <v>995432</v>
      </c>
      <c r="D291" s="132" t="s">
        <v>404</v>
      </c>
      <c r="E291" s="140" t="s">
        <v>451</v>
      </c>
      <c r="F291" s="148">
        <v>1</v>
      </c>
      <c r="G291" s="156"/>
      <c r="H291" s="225">
        <f t="shared" si="5"/>
        <v>0</v>
      </c>
    </row>
    <row r="292" spans="1:8" s="185" customFormat="1" x14ac:dyDescent="0.25">
      <c r="A292" s="123"/>
      <c r="B292" s="195">
        <v>995432</v>
      </c>
      <c r="D292" s="132" t="s">
        <v>405</v>
      </c>
      <c r="E292" s="140" t="s">
        <v>451</v>
      </c>
      <c r="F292" s="150"/>
      <c r="G292" s="156"/>
      <c r="H292" s="225">
        <f t="shared" si="5"/>
        <v>0</v>
      </c>
    </row>
    <row r="293" spans="1:8" s="185" customFormat="1" x14ac:dyDescent="0.25">
      <c r="A293" s="123"/>
      <c r="B293" s="195">
        <v>995432</v>
      </c>
      <c r="D293" s="132" t="s">
        <v>406</v>
      </c>
      <c r="E293" s="140" t="s">
        <v>451</v>
      </c>
      <c r="F293" s="150"/>
      <c r="G293" s="156"/>
      <c r="H293" s="225">
        <f t="shared" si="5"/>
        <v>0</v>
      </c>
    </row>
    <row r="294" spans="1:8" s="185" customFormat="1" ht="47.25" x14ac:dyDescent="0.25">
      <c r="A294" s="122">
        <v>5</v>
      </c>
      <c r="B294" s="195"/>
      <c r="D294" s="130" t="s">
        <v>412</v>
      </c>
      <c r="E294" s="141"/>
      <c r="F294" s="226"/>
      <c r="G294" s="227"/>
      <c r="H294" s="225">
        <f t="shared" si="5"/>
        <v>0</v>
      </c>
    </row>
    <row r="295" spans="1:8" s="185" customFormat="1" ht="31.5" x14ac:dyDescent="0.25">
      <c r="A295" s="122">
        <v>5.0999999999999996</v>
      </c>
      <c r="B295" s="195"/>
      <c r="D295" s="133" t="s">
        <v>413</v>
      </c>
      <c r="E295" s="141"/>
      <c r="F295" s="226"/>
      <c r="G295" s="227"/>
      <c r="H295" s="225">
        <f t="shared" si="5"/>
        <v>0</v>
      </c>
    </row>
    <row r="296" spans="1:8" s="185" customFormat="1" x14ac:dyDescent="0.25">
      <c r="A296" s="123"/>
      <c r="B296" s="193">
        <v>995433</v>
      </c>
      <c r="D296" s="132" t="s">
        <v>414</v>
      </c>
      <c r="E296" s="140" t="s">
        <v>451</v>
      </c>
      <c r="F296" s="148">
        <v>1628</v>
      </c>
      <c r="G296" s="156"/>
      <c r="H296" s="225">
        <f t="shared" si="5"/>
        <v>0</v>
      </c>
    </row>
    <row r="297" spans="1:8" s="185" customFormat="1" x14ac:dyDescent="0.25">
      <c r="A297" s="123"/>
      <c r="B297" s="195">
        <v>995433</v>
      </c>
      <c r="D297" s="132" t="s">
        <v>415</v>
      </c>
      <c r="E297" s="140" t="s">
        <v>451</v>
      </c>
      <c r="F297" s="148">
        <v>2141</v>
      </c>
      <c r="G297" s="156"/>
      <c r="H297" s="225">
        <f t="shared" si="5"/>
        <v>0</v>
      </c>
    </row>
    <row r="298" spans="1:8" s="185" customFormat="1" x14ac:dyDescent="0.25">
      <c r="A298" s="123"/>
      <c r="B298" s="195">
        <v>995433</v>
      </c>
      <c r="D298" s="132" t="s">
        <v>416</v>
      </c>
      <c r="E298" s="140" t="s">
        <v>451</v>
      </c>
      <c r="F298" s="152"/>
      <c r="G298" s="230"/>
      <c r="H298" s="225">
        <f t="shared" si="5"/>
        <v>0</v>
      </c>
    </row>
    <row r="299" spans="1:8" s="185" customFormat="1" ht="63" x14ac:dyDescent="0.25">
      <c r="A299" s="125">
        <v>5.2</v>
      </c>
      <c r="B299" s="193"/>
      <c r="D299" s="134" t="s">
        <v>417</v>
      </c>
      <c r="E299" s="142"/>
      <c r="F299" s="153"/>
      <c r="G299" s="231"/>
      <c r="H299" s="225">
        <f t="shared" si="5"/>
        <v>0</v>
      </c>
    </row>
    <row r="300" spans="1:8" s="185" customFormat="1" x14ac:dyDescent="0.25">
      <c r="A300" s="123"/>
      <c r="B300" s="195">
        <v>995454</v>
      </c>
      <c r="D300" s="132" t="s">
        <v>418</v>
      </c>
      <c r="E300" s="140" t="s">
        <v>451</v>
      </c>
      <c r="F300" s="148">
        <v>382</v>
      </c>
      <c r="G300" s="156"/>
      <c r="H300" s="225">
        <f t="shared" si="5"/>
        <v>0</v>
      </c>
    </row>
    <row r="301" spans="1:8" s="185" customFormat="1" ht="15.75" thickBot="1" x14ac:dyDescent="0.3">
      <c r="A301" s="127"/>
      <c r="B301" s="195">
        <v>995454</v>
      </c>
      <c r="D301" s="135" t="s">
        <v>419</v>
      </c>
      <c r="E301" s="143" t="s">
        <v>451</v>
      </c>
      <c r="F301" s="154">
        <v>46</v>
      </c>
      <c r="G301" s="232"/>
      <c r="H301" s="225">
        <f t="shared" si="5"/>
        <v>0</v>
      </c>
    </row>
    <row r="302" spans="1:8" s="185" customFormat="1" ht="31.5" x14ac:dyDescent="0.25">
      <c r="A302" s="122">
        <v>5.3</v>
      </c>
      <c r="B302" s="195">
        <v>995454</v>
      </c>
      <c r="D302" s="136" t="s">
        <v>420</v>
      </c>
      <c r="E302" s="140" t="s">
        <v>319</v>
      </c>
      <c r="F302" s="148">
        <v>26</v>
      </c>
      <c r="G302" s="156"/>
      <c r="H302" s="225">
        <f t="shared" si="5"/>
        <v>0</v>
      </c>
    </row>
    <row r="303" spans="1:8" s="185" customFormat="1" ht="31.5" x14ac:dyDescent="0.25">
      <c r="A303" s="122">
        <v>5.4</v>
      </c>
      <c r="B303" s="193">
        <v>995455</v>
      </c>
      <c r="D303" s="136" t="s">
        <v>421</v>
      </c>
      <c r="E303" s="140" t="s">
        <v>319</v>
      </c>
      <c r="F303" s="148">
        <v>6.65</v>
      </c>
      <c r="G303" s="156"/>
      <c r="H303" s="225">
        <f t="shared" si="5"/>
        <v>0</v>
      </c>
    </row>
    <row r="304" spans="1:8" s="185" customFormat="1" ht="31.5" x14ac:dyDescent="0.2">
      <c r="A304" s="122">
        <v>6</v>
      </c>
      <c r="B304" s="195">
        <v>995456</v>
      </c>
      <c r="D304" s="130" t="s">
        <v>422</v>
      </c>
      <c r="E304" s="141"/>
      <c r="F304" s="151"/>
      <c r="G304" s="233"/>
      <c r="H304" s="225">
        <f t="shared" si="5"/>
        <v>0</v>
      </c>
    </row>
    <row r="305" spans="1:8" s="185" customFormat="1" ht="45" x14ac:dyDescent="0.2">
      <c r="A305" s="122"/>
      <c r="B305" s="195">
        <v>995456</v>
      </c>
      <c r="D305" s="115" t="s">
        <v>423</v>
      </c>
      <c r="E305" s="144" t="s">
        <v>451</v>
      </c>
      <c r="F305" s="150">
        <v>0</v>
      </c>
      <c r="G305" s="156"/>
      <c r="H305" s="225">
        <f t="shared" si="5"/>
        <v>0</v>
      </c>
    </row>
    <row r="306" spans="1:8" s="185" customFormat="1" ht="75" x14ac:dyDescent="0.25">
      <c r="A306" s="123"/>
      <c r="B306" s="195">
        <v>995456</v>
      </c>
      <c r="D306" s="132" t="s">
        <v>424</v>
      </c>
      <c r="E306" s="140" t="s">
        <v>451</v>
      </c>
      <c r="F306" s="150">
        <v>0</v>
      </c>
      <c r="G306" s="156"/>
      <c r="H306" s="225">
        <f t="shared" si="5"/>
        <v>0</v>
      </c>
    </row>
    <row r="307" spans="1:8" s="185" customFormat="1" ht="30" x14ac:dyDescent="0.25">
      <c r="A307" s="123"/>
      <c r="B307" s="234">
        <v>995456</v>
      </c>
      <c r="D307" s="132" t="s">
        <v>425</v>
      </c>
      <c r="E307" s="140" t="s">
        <v>452</v>
      </c>
      <c r="F307" s="150">
        <v>0</v>
      </c>
      <c r="G307" s="156"/>
      <c r="H307" s="225">
        <f t="shared" si="5"/>
        <v>0</v>
      </c>
    </row>
    <row r="308" spans="1:8" s="185" customFormat="1" ht="30" x14ac:dyDescent="0.25">
      <c r="A308" s="123"/>
      <c r="B308" s="195">
        <v>995456</v>
      </c>
      <c r="D308" s="132" t="s">
        <v>718</v>
      </c>
      <c r="E308" s="140" t="s">
        <v>451</v>
      </c>
      <c r="F308" s="150">
        <v>0</v>
      </c>
      <c r="G308" s="156"/>
      <c r="H308" s="225">
        <f t="shared" si="5"/>
        <v>0</v>
      </c>
    </row>
    <row r="309" spans="1:8" s="185" customFormat="1" ht="31.5" x14ac:dyDescent="0.25">
      <c r="A309" s="125">
        <v>7</v>
      </c>
      <c r="B309" s="195"/>
      <c r="D309" s="134" t="s">
        <v>426</v>
      </c>
      <c r="E309" s="142"/>
      <c r="F309" s="151"/>
      <c r="G309" s="229"/>
      <c r="H309" s="225">
        <f t="shared" si="5"/>
        <v>0</v>
      </c>
    </row>
    <row r="310" spans="1:8" s="185" customFormat="1" x14ac:dyDescent="0.25">
      <c r="A310" s="123"/>
      <c r="B310" s="193">
        <v>995468</v>
      </c>
      <c r="D310" s="132" t="s">
        <v>333</v>
      </c>
      <c r="E310" s="140" t="s">
        <v>453</v>
      </c>
      <c r="F310" s="119">
        <v>20</v>
      </c>
      <c r="G310" s="156"/>
      <c r="H310" s="225">
        <f t="shared" si="5"/>
        <v>0</v>
      </c>
    </row>
    <row r="311" spans="1:8" s="185" customFormat="1" x14ac:dyDescent="0.25">
      <c r="A311" s="123"/>
      <c r="B311" s="195">
        <v>995468</v>
      </c>
      <c r="D311" s="132" t="s">
        <v>427</v>
      </c>
      <c r="E311" s="140" t="s">
        <v>453</v>
      </c>
      <c r="F311" s="148">
        <v>1</v>
      </c>
      <c r="G311" s="156"/>
      <c r="H311" s="225">
        <f t="shared" si="5"/>
        <v>0</v>
      </c>
    </row>
    <row r="312" spans="1:8" s="185" customFormat="1" x14ac:dyDescent="0.25">
      <c r="A312" s="123"/>
      <c r="B312" s="195"/>
      <c r="D312" s="131" t="s">
        <v>428</v>
      </c>
      <c r="E312" s="141" t="s">
        <v>369</v>
      </c>
      <c r="F312" s="151"/>
      <c r="G312" s="229"/>
      <c r="H312" s="225">
        <f t="shared" si="5"/>
        <v>0</v>
      </c>
    </row>
    <row r="313" spans="1:8" s="185" customFormat="1" ht="31.5" x14ac:dyDescent="0.25">
      <c r="A313" s="122">
        <v>8</v>
      </c>
      <c r="B313" s="195"/>
      <c r="D313" s="130" t="s">
        <v>429</v>
      </c>
      <c r="E313" s="141"/>
      <c r="F313" s="226"/>
      <c r="G313" s="227"/>
      <c r="H313" s="225">
        <f t="shared" si="5"/>
        <v>0</v>
      </c>
    </row>
    <row r="314" spans="1:8" s="185" customFormat="1" x14ac:dyDescent="0.25">
      <c r="A314" s="123"/>
      <c r="B314" s="195">
        <v>995444</v>
      </c>
      <c r="D314" s="115" t="s">
        <v>337</v>
      </c>
      <c r="E314" s="117" t="s">
        <v>315</v>
      </c>
      <c r="F314" s="119">
        <v>21</v>
      </c>
      <c r="G314" s="156"/>
      <c r="H314" s="225">
        <f t="shared" si="5"/>
        <v>0</v>
      </c>
    </row>
    <row r="315" spans="1:8" s="185" customFormat="1" x14ac:dyDescent="0.25">
      <c r="A315" s="123"/>
      <c r="B315" s="195">
        <v>995444</v>
      </c>
      <c r="D315" s="115" t="s">
        <v>338</v>
      </c>
      <c r="E315" s="117" t="s">
        <v>315</v>
      </c>
      <c r="F315" s="119">
        <v>21</v>
      </c>
      <c r="G315" s="156"/>
      <c r="H315" s="225">
        <f t="shared" si="5"/>
        <v>0</v>
      </c>
    </row>
    <row r="316" spans="1:8" s="185" customFormat="1" x14ac:dyDescent="0.25">
      <c r="A316" s="123"/>
      <c r="B316" s="195">
        <v>995444</v>
      </c>
      <c r="D316" s="115" t="s">
        <v>339</v>
      </c>
      <c r="E316" s="117" t="s">
        <v>370</v>
      </c>
      <c r="F316" s="119">
        <v>42</v>
      </c>
      <c r="G316" s="156"/>
      <c r="H316" s="225">
        <f t="shared" si="5"/>
        <v>0</v>
      </c>
    </row>
    <row r="317" spans="1:8" s="185" customFormat="1" x14ac:dyDescent="0.25">
      <c r="A317" s="123"/>
      <c r="B317" s="195">
        <v>995444</v>
      </c>
      <c r="D317" s="115" t="s">
        <v>340</v>
      </c>
      <c r="E317" s="117" t="s">
        <v>371</v>
      </c>
      <c r="F317" s="119">
        <v>21</v>
      </c>
      <c r="G317" s="156"/>
      <c r="H317" s="225">
        <f t="shared" si="5"/>
        <v>0</v>
      </c>
    </row>
    <row r="318" spans="1:8" s="185" customFormat="1" x14ac:dyDescent="0.25">
      <c r="A318" s="123"/>
      <c r="B318" s="195">
        <v>995444</v>
      </c>
      <c r="D318" s="115" t="s">
        <v>341</v>
      </c>
      <c r="E318" s="117" t="s">
        <v>315</v>
      </c>
      <c r="F318" s="119">
        <v>21</v>
      </c>
      <c r="G318" s="156"/>
      <c r="H318" s="225">
        <f t="shared" si="5"/>
        <v>0</v>
      </c>
    </row>
    <row r="319" spans="1:8" s="185" customFormat="1" x14ac:dyDescent="0.25">
      <c r="A319" s="123"/>
      <c r="B319" s="195">
        <v>995444</v>
      </c>
      <c r="D319" s="115" t="s">
        <v>342</v>
      </c>
      <c r="E319" s="117" t="s">
        <v>370</v>
      </c>
      <c r="F319" s="119">
        <v>2</v>
      </c>
      <c r="G319" s="156"/>
      <c r="H319" s="225">
        <f t="shared" si="5"/>
        <v>0</v>
      </c>
    </row>
    <row r="320" spans="1:8" s="185" customFormat="1" ht="31.5" x14ac:dyDescent="0.25">
      <c r="A320" s="122">
        <v>9</v>
      </c>
      <c r="B320" s="195"/>
      <c r="D320" s="130" t="s">
        <v>430</v>
      </c>
      <c r="E320" s="145"/>
      <c r="F320" s="235"/>
      <c r="G320" s="236"/>
      <c r="H320" s="225">
        <f t="shared" si="5"/>
        <v>0</v>
      </c>
    </row>
    <row r="321" spans="1:8" s="185" customFormat="1" ht="15.75" x14ac:dyDescent="0.2">
      <c r="A321" s="184">
        <v>9.1</v>
      </c>
      <c r="B321" s="193"/>
      <c r="D321" s="116" t="s">
        <v>629</v>
      </c>
      <c r="E321" s="117" t="s">
        <v>372</v>
      </c>
      <c r="F321" s="119">
        <v>28</v>
      </c>
      <c r="G321" s="156"/>
      <c r="H321" s="225">
        <f t="shared" si="5"/>
        <v>0</v>
      </c>
    </row>
    <row r="322" spans="1:8" s="185" customFormat="1" ht="31.5" x14ac:dyDescent="0.25">
      <c r="A322" s="113">
        <v>9.1999999999999993</v>
      </c>
      <c r="B322" s="195"/>
      <c r="D322" s="116" t="s">
        <v>630</v>
      </c>
      <c r="E322" s="117" t="s">
        <v>372</v>
      </c>
      <c r="F322" s="119">
        <v>3</v>
      </c>
      <c r="G322" s="156"/>
      <c r="H322" s="225">
        <f t="shared" ref="H322:H361" si="6">(F322*G322)</f>
        <v>0</v>
      </c>
    </row>
    <row r="323" spans="1:8" s="185" customFormat="1" ht="31.5" x14ac:dyDescent="0.25">
      <c r="A323" s="113">
        <v>9.3000000000000007</v>
      </c>
      <c r="B323" s="195"/>
      <c r="D323" s="116" t="s">
        <v>631</v>
      </c>
      <c r="E323" s="117" t="s">
        <v>372</v>
      </c>
      <c r="F323" s="119">
        <v>3</v>
      </c>
      <c r="G323" s="156"/>
      <c r="H323" s="225">
        <f t="shared" si="6"/>
        <v>0</v>
      </c>
    </row>
    <row r="324" spans="1:8" s="185" customFormat="1" ht="31.5" x14ac:dyDescent="0.25">
      <c r="A324" s="113">
        <v>9.4</v>
      </c>
      <c r="B324" s="193"/>
      <c r="D324" s="114" t="s">
        <v>604</v>
      </c>
      <c r="E324" s="118"/>
      <c r="F324" s="120"/>
      <c r="G324" s="229"/>
      <c r="H324" s="225">
        <f t="shared" si="6"/>
        <v>0</v>
      </c>
    </row>
    <row r="325" spans="1:8" s="185" customFormat="1" ht="15.75" x14ac:dyDescent="0.25">
      <c r="A325" s="113"/>
      <c r="B325" s="195"/>
      <c r="D325" s="116" t="s">
        <v>345</v>
      </c>
      <c r="E325" s="117" t="s">
        <v>315</v>
      </c>
      <c r="F325" s="119">
        <v>31</v>
      </c>
      <c r="G325" s="156"/>
      <c r="H325" s="225">
        <f t="shared" si="6"/>
        <v>0</v>
      </c>
    </row>
    <row r="326" spans="1:8" s="185" customFormat="1" ht="15.75" x14ac:dyDescent="0.25">
      <c r="A326" s="113"/>
      <c r="B326" s="195"/>
      <c r="D326" s="116" t="s">
        <v>346</v>
      </c>
      <c r="E326" s="117" t="s">
        <v>315</v>
      </c>
      <c r="F326" s="119">
        <v>263</v>
      </c>
      <c r="G326" s="156"/>
      <c r="H326" s="225">
        <f t="shared" si="6"/>
        <v>0</v>
      </c>
    </row>
    <row r="327" spans="1:8" s="185" customFormat="1" ht="15.75" x14ac:dyDescent="0.25">
      <c r="A327" s="122">
        <v>9.5</v>
      </c>
      <c r="B327" s="193"/>
      <c r="D327" s="136" t="s">
        <v>431</v>
      </c>
      <c r="E327" s="146"/>
      <c r="F327" s="235"/>
      <c r="G327" s="236"/>
      <c r="H327" s="225">
        <f t="shared" si="6"/>
        <v>0</v>
      </c>
    </row>
    <row r="328" spans="1:8" s="185" customFormat="1" ht="30" x14ac:dyDescent="0.25">
      <c r="A328" s="123"/>
      <c r="B328" s="195"/>
      <c r="D328" s="115" t="s">
        <v>432</v>
      </c>
      <c r="E328" s="117" t="s">
        <v>371</v>
      </c>
      <c r="F328" s="119">
        <v>7</v>
      </c>
      <c r="G328" s="156"/>
      <c r="H328" s="225">
        <f t="shared" si="6"/>
        <v>0</v>
      </c>
    </row>
    <row r="329" spans="1:8" s="185" customFormat="1" ht="30" x14ac:dyDescent="0.25">
      <c r="A329" s="123"/>
      <c r="B329" s="195"/>
      <c r="D329" s="115" t="s">
        <v>433</v>
      </c>
      <c r="E329" s="117" t="s">
        <v>371</v>
      </c>
      <c r="F329" s="119">
        <v>25</v>
      </c>
      <c r="G329" s="156"/>
      <c r="H329" s="225">
        <f t="shared" si="6"/>
        <v>0</v>
      </c>
    </row>
    <row r="330" spans="1:8" s="185" customFormat="1" ht="30" x14ac:dyDescent="0.25">
      <c r="A330" s="123"/>
      <c r="B330" s="195"/>
      <c r="D330" s="115" t="s">
        <v>434</v>
      </c>
      <c r="E330" s="117" t="s">
        <v>371</v>
      </c>
      <c r="F330" s="119">
        <v>237</v>
      </c>
      <c r="G330" s="156"/>
      <c r="H330" s="225">
        <f t="shared" si="6"/>
        <v>0</v>
      </c>
    </row>
    <row r="331" spans="1:8" s="185" customFormat="1" ht="15.75" thickBot="1" x14ac:dyDescent="0.3">
      <c r="A331" s="123"/>
      <c r="B331" s="195"/>
      <c r="D331" s="115" t="s">
        <v>435</v>
      </c>
      <c r="E331" s="117"/>
      <c r="F331" s="121">
        <v>13</v>
      </c>
      <c r="G331" s="232"/>
      <c r="H331" s="225">
        <f t="shared" si="6"/>
        <v>0</v>
      </c>
    </row>
    <row r="332" spans="1:8" s="185" customFormat="1" ht="31.5" x14ac:dyDescent="0.25">
      <c r="A332" s="128">
        <v>9.6</v>
      </c>
      <c r="B332" s="195"/>
      <c r="D332" s="137" t="s">
        <v>436</v>
      </c>
      <c r="E332" s="147"/>
      <c r="F332" s="155"/>
      <c r="G332" s="237"/>
      <c r="H332" s="225">
        <f t="shared" si="6"/>
        <v>0</v>
      </c>
    </row>
    <row r="333" spans="1:8" s="185" customFormat="1" ht="30" x14ac:dyDescent="0.25">
      <c r="A333" s="129" t="s">
        <v>200</v>
      </c>
      <c r="B333" s="195"/>
      <c r="D333" s="115" t="s">
        <v>352</v>
      </c>
      <c r="E333" s="117" t="s">
        <v>315</v>
      </c>
      <c r="F333" s="119">
        <v>18</v>
      </c>
      <c r="G333" s="156"/>
      <c r="H333" s="225">
        <f t="shared" si="6"/>
        <v>0</v>
      </c>
    </row>
    <row r="334" spans="1:8" s="185" customFormat="1" ht="30" x14ac:dyDescent="0.25">
      <c r="A334" s="129" t="s">
        <v>201</v>
      </c>
      <c r="B334" s="195"/>
      <c r="D334" s="115" t="s">
        <v>353</v>
      </c>
      <c r="E334" s="117" t="s">
        <v>315</v>
      </c>
      <c r="F334" s="119">
        <v>6</v>
      </c>
      <c r="G334" s="156"/>
      <c r="H334" s="225">
        <f t="shared" si="6"/>
        <v>0</v>
      </c>
    </row>
    <row r="335" spans="1:8" s="185" customFormat="1" x14ac:dyDescent="0.25">
      <c r="A335" s="129" t="s">
        <v>202</v>
      </c>
      <c r="B335" s="195"/>
      <c r="D335" s="115" t="s">
        <v>354</v>
      </c>
      <c r="E335" s="117" t="s">
        <v>315</v>
      </c>
      <c r="F335" s="119">
        <v>45</v>
      </c>
      <c r="G335" s="156"/>
      <c r="H335" s="225">
        <f t="shared" si="6"/>
        <v>0</v>
      </c>
    </row>
    <row r="336" spans="1:8" s="185" customFormat="1" ht="30" x14ac:dyDescent="0.25">
      <c r="A336" s="129" t="s">
        <v>204</v>
      </c>
      <c r="B336" s="195"/>
      <c r="D336" s="115" t="s">
        <v>355</v>
      </c>
      <c r="E336" s="117" t="s">
        <v>315</v>
      </c>
      <c r="F336" s="119">
        <v>509</v>
      </c>
      <c r="G336" s="156"/>
      <c r="H336" s="225">
        <f t="shared" si="6"/>
        <v>0</v>
      </c>
    </row>
    <row r="337" spans="1:8" s="185" customFormat="1" x14ac:dyDescent="0.25">
      <c r="A337" s="129" t="s">
        <v>208</v>
      </c>
      <c r="B337" s="195"/>
      <c r="D337" s="115" t="s">
        <v>356</v>
      </c>
      <c r="E337" s="117" t="s">
        <v>315</v>
      </c>
      <c r="F337" s="119">
        <v>93</v>
      </c>
      <c r="G337" s="156"/>
      <c r="H337" s="225">
        <f t="shared" si="6"/>
        <v>0</v>
      </c>
    </row>
    <row r="338" spans="1:8" s="185" customFormat="1" x14ac:dyDescent="0.25">
      <c r="A338" s="129" t="s">
        <v>209</v>
      </c>
      <c r="B338" s="195"/>
      <c r="D338" s="115" t="s">
        <v>605</v>
      </c>
      <c r="E338" s="117" t="s">
        <v>315</v>
      </c>
      <c r="F338" s="119">
        <v>44</v>
      </c>
      <c r="G338" s="156"/>
      <c r="H338" s="225">
        <f t="shared" si="6"/>
        <v>0</v>
      </c>
    </row>
    <row r="339" spans="1:8" s="185" customFormat="1" x14ac:dyDescent="0.25">
      <c r="A339" s="129" t="s">
        <v>218</v>
      </c>
      <c r="B339" s="195"/>
      <c r="D339" s="115" t="s">
        <v>606</v>
      </c>
      <c r="E339" s="117" t="s">
        <v>316</v>
      </c>
      <c r="F339" s="119">
        <v>3</v>
      </c>
      <c r="G339" s="156"/>
      <c r="H339" s="225">
        <f t="shared" si="6"/>
        <v>0</v>
      </c>
    </row>
    <row r="340" spans="1:8" s="185" customFormat="1" ht="30" x14ac:dyDescent="0.25">
      <c r="A340" s="129" t="s">
        <v>219</v>
      </c>
      <c r="B340" s="195"/>
      <c r="D340" s="115" t="s">
        <v>607</v>
      </c>
      <c r="E340" s="117" t="s">
        <v>316</v>
      </c>
      <c r="F340" s="119">
        <v>2</v>
      </c>
      <c r="G340" s="156"/>
      <c r="H340" s="225">
        <f t="shared" si="6"/>
        <v>0</v>
      </c>
    </row>
    <row r="341" spans="1:8" s="185" customFormat="1" ht="30" x14ac:dyDescent="0.25">
      <c r="A341" s="129" t="s">
        <v>599</v>
      </c>
      <c r="B341" s="195"/>
      <c r="D341" s="115" t="s">
        <v>608</v>
      </c>
      <c r="E341" s="117" t="s">
        <v>316</v>
      </c>
      <c r="F341" s="119">
        <v>20</v>
      </c>
      <c r="G341" s="156"/>
      <c r="H341" s="225">
        <f t="shared" si="6"/>
        <v>0</v>
      </c>
    </row>
    <row r="342" spans="1:8" s="185" customFormat="1" ht="30" x14ac:dyDescent="0.25">
      <c r="A342" s="129" t="s">
        <v>600</v>
      </c>
      <c r="B342" s="195"/>
      <c r="D342" s="115" t="s">
        <v>609</v>
      </c>
      <c r="E342" s="117" t="s">
        <v>316</v>
      </c>
      <c r="F342" s="119">
        <v>2</v>
      </c>
      <c r="G342" s="156"/>
      <c r="H342" s="225">
        <f t="shared" si="6"/>
        <v>0</v>
      </c>
    </row>
    <row r="343" spans="1:8" s="185" customFormat="1" x14ac:dyDescent="0.25">
      <c r="A343" s="129" t="s">
        <v>398</v>
      </c>
      <c r="B343" s="195"/>
      <c r="D343" s="115" t="s">
        <v>357</v>
      </c>
      <c r="E343" s="117" t="s">
        <v>315</v>
      </c>
      <c r="F343" s="119">
        <v>9</v>
      </c>
      <c r="G343" s="156"/>
      <c r="H343" s="225">
        <f t="shared" si="6"/>
        <v>0</v>
      </c>
    </row>
    <row r="344" spans="1:8" s="185" customFormat="1" x14ac:dyDescent="0.25">
      <c r="A344" s="129" t="s">
        <v>320</v>
      </c>
      <c r="B344" s="195"/>
      <c r="D344" s="115" t="s">
        <v>358</v>
      </c>
      <c r="E344" s="117" t="s">
        <v>315</v>
      </c>
      <c r="F344" s="119">
        <v>2</v>
      </c>
      <c r="G344" s="156"/>
      <c r="H344" s="225">
        <f t="shared" si="6"/>
        <v>0</v>
      </c>
    </row>
    <row r="345" spans="1:8" s="185" customFormat="1" x14ac:dyDescent="0.25">
      <c r="A345" s="129"/>
      <c r="B345" s="195"/>
      <c r="D345" s="115"/>
      <c r="E345" s="117"/>
      <c r="F345" s="157"/>
      <c r="G345" s="230"/>
      <c r="H345" s="225">
        <f t="shared" si="6"/>
        <v>0</v>
      </c>
    </row>
    <row r="346" spans="1:8" s="185" customFormat="1" ht="150" x14ac:dyDescent="0.25">
      <c r="A346" s="122">
        <v>10</v>
      </c>
      <c r="B346" s="195"/>
      <c r="D346" s="138" t="s">
        <v>632</v>
      </c>
      <c r="E346" s="141"/>
      <c r="F346" s="150"/>
      <c r="G346" s="156"/>
      <c r="H346" s="225">
        <f t="shared" si="6"/>
        <v>0</v>
      </c>
    </row>
    <row r="347" spans="1:8" s="185" customFormat="1" x14ac:dyDescent="0.2">
      <c r="A347" s="123" t="s">
        <v>211</v>
      </c>
      <c r="B347" s="195"/>
      <c r="D347" s="132" t="s">
        <v>437</v>
      </c>
      <c r="E347" s="140"/>
      <c r="F347" s="150"/>
      <c r="G347" s="238"/>
      <c r="H347" s="225">
        <f t="shared" si="6"/>
        <v>0</v>
      </c>
    </row>
    <row r="348" spans="1:8" s="185" customFormat="1" x14ac:dyDescent="0.25">
      <c r="A348" s="123"/>
      <c r="B348" s="195"/>
      <c r="D348" s="132" t="s">
        <v>438</v>
      </c>
      <c r="E348" s="140" t="s">
        <v>372</v>
      </c>
      <c r="F348" s="150" t="s">
        <v>373</v>
      </c>
      <c r="G348" s="156"/>
      <c r="H348" s="225"/>
    </row>
    <row r="349" spans="1:8" s="185" customFormat="1" x14ac:dyDescent="0.25">
      <c r="A349" s="124"/>
      <c r="B349" s="195"/>
      <c r="D349" s="132" t="s">
        <v>439</v>
      </c>
      <c r="E349" s="140" t="s">
        <v>372</v>
      </c>
      <c r="F349" s="148">
        <v>4.5999999999999996</v>
      </c>
      <c r="G349" s="156"/>
      <c r="H349" s="225">
        <f t="shared" si="6"/>
        <v>0</v>
      </c>
    </row>
    <row r="350" spans="1:8" s="185" customFormat="1" ht="30" x14ac:dyDescent="0.25">
      <c r="A350" s="123" t="s">
        <v>212</v>
      </c>
      <c r="B350" s="195"/>
      <c r="D350" s="132" t="s">
        <v>440</v>
      </c>
      <c r="E350" s="140" t="s">
        <v>454</v>
      </c>
      <c r="F350" s="150" t="s">
        <v>373</v>
      </c>
      <c r="G350" s="156"/>
      <c r="H350" s="225"/>
    </row>
    <row r="351" spans="1:8" s="185" customFormat="1" x14ac:dyDescent="0.2">
      <c r="A351" s="122">
        <v>11</v>
      </c>
      <c r="B351" s="195"/>
      <c r="D351" s="131" t="s">
        <v>441</v>
      </c>
      <c r="E351" s="141"/>
      <c r="F351" s="239"/>
      <c r="G351" s="240"/>
      <c r="H351" s="225">
        <f t="shared" si="6"/>
        <v>0</v>
      </c>
    </row>
    <row r="352" spans="1:8" s="185" customFormat="1" x14ac:dyDescent="0.2">
      <c r="A352" s="122">
        <v>11.1</v>
      </c>
      <c r="B352" s="195"/>
      <c r="D352" s="131" t="s">
        <v>442</v>
      </c>
      <c r="E352" s="141"/>
      <c r="F352" s="241"/>
      <c r="G352" s="242"/>
      <c r="H352" s="225">
        <f t="shared" si="6"/>
        <v>0</v>
      </c>
    </row>
    <row r="353" spans="1:8" s="185" customFormat="1" x14ac:dyDescent="0.25">
      <c r="A353" s="123" t="s">
        <v>211</v>
      </c>
      <c r="B353" s="195"/>
      <c r="D353" s="132" t="s">
        <v>443</v>
      </c>
      <c r="E353" s="140" t="s">
        <v>319</v>
      </c>
      <c r="F353" s="150" t="s">
        <v>373</v>
      </c>
      <c r="G353" s="156"/>
      <c r="H353" s="225"/>
    </row>
    <row r="354" spans="1:8" s="185" customFormat="1" x14ac:dyDescent="0.25">
      <c r="A354" s="123" t="s">
        <v>212</v>
      </c>
      <c r="B354" s="195"/>
      <c r="D354" s="132" t="s">
        <v>444</v>
      </c>
      <c r="E354" s="140" t="s">
        <v>319</v>
      </c>
      <c r="F354" s="150" t="s">
        <v>373</v>
      </c>
      <c r="G354" s="156"/>
      <c r="H354" s="225"/>
    </row>
    <row r="355" spans="1:8" s="185" customFormat="1" ht="30" x14ac:dyDescent="0.25">
      <c r="A355" s="122">
        <v>11.2</v>
      </c>
      <c r="B355" s="195"/>
      <c r="D355" s="131" t="s">
        <v>445</v>
      </c>
      <c r="E355" s="141"/>
      <c r="F355" s="235"/>
      <c r="G355" s="236"/>
      <c r="H355" s="225">
        <f t="shared" si="6"/>
        <v>0</v>
      </c>
    </row>
    <row r="356" spans="1:8" s="185" customFormat="1" x14ac:dyDescent="0.25">
      <c r="A356" s="123" t="s">
        <v>200</v>
      </c>
      <c r="B356" s="195"/>
      <c r="D356" s="131" t="s">
        <v>446</v>
      </c>
      <c r="E356" s="140" t="s">
        <v>370</v>
      </c>
      <c r="F356" s="151"/>
      <c r="G356" s="229"/>
      <c r="H356" s="225">
        <f t="shared" si="6"/>
        <v>0</v>
      </c>
    </row>
    <row r="357" spans="1:8" s="185" customFormat="1" ht="30" x14ac:dyDescent="0.25">
      <c r="A357" s="123" t="s">
        <v>201</v>
      </c>
      <c r="B357" s="195"/>
      <c r="D357" s="131" t="s">
        <v>447</v>
      </c>
      <c r="E357" s="141"/>
      <c r="F357" s="235"/>
      <c r="G357" s="236"/>
      <c r="H357" s="225">
        <f t="shared" si="6"/>
        <v>0</v>
      </c>
    </row>
    <row r="358" spans="1:8" s="185" customFormat="1" x14ac:dyDescent="0.25">
      <c r="A358" s="123"/>
      <c r="B358" s="195"/>
      <c r="D358" s="132" t="s">
        <v>448</v>
      </c>
      <c r="E358" s="146"/>
      <c r="F358" s="150" t="s">
        <v>373</v>
      </c>
      <c r="G358" s="156"/>
      <c r="H358" s="225"/>
    </row>
    <row r="359" spans="1:8" s="185" customFormat="1" x14ac:dyDescent="0.25">
      <c r="A359" s="123"/>
      <c r="B359" s="195"/>
      <c r="D359" s="132" t="s">
        <v>449</v>
      </c>
      <c r="E359" s="140"/>
      <c r="F359" s="150" t="s">
        <v>373</v>
      </c>
      <c r="G359" s="156"/>
      <c r="H359" s="225"/>
    </row>
    <row r="360" spans="1:8" s="185" customFormat="1" ht="31.5" x14ac:dyDescent="0.25">
      <c r="A360" s="123">
        <v>12</v>
      </c>
      <c r="B360" s="195">
        <v>995455</v>
      </c>
      <c r="D360" s="130" t="s">
        <v>633</v>
      </c>
      <c r="E360" s="140" t="s">
        <v>455</v>
      </c>
      <c r="F360" s="150" t="s">
        <v>373</v>
      </c>
      <c r="G360" s="156"/>
      <c r="H360" s="225"/>
    </row>
    <row r="361" spans="1:8" s="185" customFormat="1" ht="16.5" thickBot="1" x14ac:dyDescent="0.25">
      <c r="A361" s="122"/>
      <c r="B361" s="195"/>
      <c r="D361" s="130" t="s">
        <v>634</v>
      </c>
      <c r="E361" s="141"/>
      <c r="F361" s="151"/>
      <c r="G361" s="233"/>
      <c r="H361" s="225">
        <f t="shared" si="6"/>
        <v>0</v>
      </c>
    </row>
    <row r="362" spans="1:8" s="185" customFormat="1" ht="18" customHeight="1" x14ac:dyDescent="0.25">
      <c r="A362" s="417" t="s">
        <v>375</v>
      </c>
      <c r="B362" s="418"/>
      <c r="C362" s="418"/>
      <c r="D362" s="418"/>
      <c r="E362" s="418"/>
      <c r="F362" s="418"/>
      <c r="G362" s="418"/>
      <c r="H362" s="243">
        <f>SUM(H279:H361)</f>
        <v>0</v>
      </c>
    </row>
    <row r="363" spans="1:8" s="185" customFormat="1" ht="18" customHeight="1" x14ac:dyDescent="0.25">
      <c r="A363" s="419" t="s">
        <v>456</v>
      </c>
      <c r="B363" s="420"/>
      <c r="C363" s="420"/>
      <c r="D363" s="420"/>
      <c r="E363" s="420"/>
      <c r="F363" s="420"/>
      <c r="G363" s="421"/>
      <c r="H363" s="244">
        <f>SUM(H276,H362)</f>
        <v>0</v>
      </c>
    </row>
    <row r="364" spans="1:8" s="185" customFormat="1" ht="25.5" customHeight="1" x14ac:dyDescent="0.25">
      <c r="A364" s="245" t="s">
        <v>17</v>
      </c>
      <c r="B364" s="411"/>
      <c r="C364" s="411"/>
      <c r="D364" s="411"/>
      <c r="E364" s="411"/>
      <c r="F364" s="411"/>
      <c r="G364" s="411"/>
      <c r="H364" s="411"/>
    </row>
    <row r="365" spans="1:8" s="185" customFormat="1" ht="33.75" customHeight="1" x14ac:dyDescent="0.25">
      <c r="A365" s="246" t="s">
        <v>18</v>
      </c>
      <c r="B365" s="247"/>
      <c r="C365" s="247"/>
      <c r="D365" s="247"/>
      <c r="E365" s="244"/>
      <c r="F365" s="246" t="s">
        <v>19</v>
      </c>
      <c r="G365" s="247"/>
      <c r="H365" s="244"/>
    </row>
    <row r="366" spans="1:8" s="185" customFormat="1" ht="20.25" customHeight="1" x14ac:dyDescent="0.25">
      <c r="A366" s="246" t="s">
        <v>20</v>
      </c>
      <c r="B366" s="247"/>
      <c r="C366" s="247"/>
      <c r="D366" s="247"/>
      <c r="E366" s="244"/>
      <c r="F366" s="246" t="s">
        <v>21</v>
      </c>
      <c r="G366" s="247"/>
      <c r="H366" s="244"/>
    </row>
  </sheetData>
  <mergeCells count="19">
    <mergeCell ref="B364:H364"/>
    <mergeCell ref="B17:H17"/>
    <mergeCell ref="A13:H13"/>
    <mergeCell ref="A14:H14"/>
    <mergeCell ref="B277:H277"/>
    <mergeCell ref="A276:G276"/>
    <mergeCell ref="A362:G362"/>
    <mergeCell ref="A363:G363"/>
    <mergeCell ref="D5:H11"/>
    <mergeCell ref="G1:H1"/>
    <mergeCell ref="A1:F1"/>
    <mergeCell ref="A5:B7"/>
    <mergeCell ref="A8:B8"/>
    <mergeCell ref="A9:B12"/>
    <mergeCell ref="C5:C7"/>
    <mergeCell ref="C9:C11"/>
    <mergeCell ref="A4:H4"/>
    <mergeCell ref="A2:H2"/>
    <mergeCell ref="A3:H3"/>
  </mergeCells>
  <pageMargins left="0.7" right="0.7" top="0.75" bottom="0.75" header="0.3" footer="0.3"/>
  <pageSetup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3482"/>
  <sheetViews>
    <sheetView tabSelected="1" view="pageBreakPreview" topLeftCell="A64" zoomScale="55" zoomScaleNormal="55" zoomScaleSheetLayoutView="55" workbookViewId="0">
      <selection activeCell="I374" activeCellId="47" sqref="C282 E282 I282 I285:I286 E285:E286 C285:C286 C290:C292 E290:E292 I290:I292 C294:C297 E294:E297 I294:I297 C299:C300 E299:E300 I299:I300 C302:C303 E302:E303 I302:I303 C306:C311 E306:E311 I306:I311 C313:C315 E313:E315 I313:I315 C317:C318 E317:E318 I317:I318 C320:C323 E320:E323 I320:I323 C325:C336 E325:E336 I325:I336 C341 E341 I341 C341 E341 I341 C357:C365 E357:E365 I357:I365 C367:C372 E367:E372 I367:I372 C374:C380 E374:E380 I374:I380"/>
    </sheetView>
  </sheetViews>
  <sheetFormatPr defaultColWidth="9.140625" defaultRowHeight="15.75" x14ac:dyDescent="0.25"/>
  <cols>
    <col min="1" max="1" width="12.7109375" style="278" customWidth="1"/>
    <col min="2" max="2" width="13.28515625" style="278" customWidth="1"/>
    <col min="3" max="3" width="14.7109375" style="331" customWidth="1"/>
    <col min="4" max="4" width="16.42578125" style="331" customWidth="1"/>
    <col min="5" max="5" width="18.5703125" style="331" customWidth="1"/>
    <col min="6" max="6" width="34.42578125" style="278" customWidth="1"/>
    <col min="7" max="7" width="12" style="278" customWidth="1"/>
    <col min="8" max="8" width="26.85546875" style="278" customWidth="1"/>
    <col min="9" max="10" width="26.85546875" style="304" customWidth="1"/>
    <col min="11" max="11" width="14.7109375" style="278" customWidth="1"/>
    <col min="12" max="16384" width="9.140625" style="278"/>
  </cols>
  <sheetData>
    <row r="1" spans="1:14" s="277" customFormat="1" ht="15" customHeight="1" x14ac:dyDescent="0.25">
      <c r="A1" s="422" t="s">
        <v>778</v>
      </c>
      <c r="B1" s="422"/>
      <c r="C1" s="422"/>
      <c r="D1" s="422"/>
      <c r="E1" s="422"/>
      <c r="F1" s="422"/>
      <c r="G1" s="422"/>
      <c r="H1" s="422"/>
      <c r="I1" s="423" t="s">
        <v>27</v>
      </c>
      <c r="J1" s="423"/>
    </row>
    <row r="2" spans="1:14" s="277" customFormat="1" x14ac:dyDescent="0.25">
      <c r="A2" s="424"/>
      <c r="B2" s="424"/>
      <c r="C2" s="424"/>
      <c r="D2" s="424"/>
      <c r="E2" s="424"/>
      <c r="F2" s="424"/>
      <c r="G2" s="424"/>
      <c r="H2" s="424"/>
      <c r="I2" s="424"/>
      <c r="J2" s="424"/>
    </row>
    <row r="3" spans="1:14" s="277" customFormat="1" ht="82.5" customHeight="1" x14ac:dyDescent="0.25">
      <c r="A3" s="425" t="s">
        <v>776</v>
      </c>
      <c r="B3" s="425"/>
      <c r="C3" s="425"/>
      <c r="D3" s="425"/>
      <c r="E3" s="425"/>
      <c r="F3" s="425"/>
      <c r="G3" s="425"/>
      <c r="H3" s="425"/>
      <c r="I3" s="425"/>
      <c r="J3" s="425"/>
    </row>
    <row r="4" spans="1:14" s="277" customFormat="1" x14ac:dyDescent="0.25">
      <c r="A4" s="426" t="s">
        <v>814</v>
      </c>
      <c r="B4" s="426"/>
      <c r="C4" s="426"/>
      <c r="D4" s="426"/>
      <c r="E4" s="426"/>
      <c r="F4" s="426"/>
      <c r="G4" s="426"/>
      <c r="H4" s="426"/>
      <c r="I4" s="426"/>
      <c r="J4" s="426"/>
    </row>
    <row r="5" spans="1:14" s="277" customFormat="1" ht="15" customHeight="1" x14ac:dyDescent="0.25">
      <c r="A5" s="650" t="s">
        <v>11</v>
      </c>
      <c r="B5" s="651"/>
      <c r="C5" s="651"/>
      <c r="D5" s="651"/>
      <c r="E5" s="652"/>
      <c r="F5" s="653" t="s">
        <v>64</v>
      </c>
      <c r="G5" s="653"/>
      <c r="H5" s="653"/>
      <c r="I5" s="653"/>
      <c r="J5" s="653"/>
      <c r="K5" s="588"/>
      <c r="L5" s="588"/>
      <c r="M5" s="588"/>
      <c r="N5" s="588"/>
    </row>
    <row r="6" spans="1:14" s="277" customFormat="1" ht="14.25" customHeight="1" x14ac:dyDescent="0.25">
      <c r="A6" s="654"/>
      <c r="B6" s="655"/>
      <c r="C6" s="655"/>
      <c r="D6" s="655"/>
      <c r="E6" s="656"/>
      <c r="F6" s="653"/>
      <c r="G6" s="653"/>
      <c r="H6" s="653"/>
      <c r="I6" s="653"/>
      <c r="J6" s="653"/>
      <c r="K6" s="588"/>
      <c r="L6" s="588"/>
      <c r="M6" s="588"/>
      <c r="N6" s="588"/>
    </row>
    <row r="7" spans="1:14" s="277" customFormat="1" ht="14.25" customHeight="1" x14ac:dyDescent="0.25">
      <c r="A7" s="657"/>
      <c r="B7" s="658"/>
      <c r="C7" s="658"/>
      <c r="D7" s="658"/>
      <c r="E7" s="659"/>
      <c r="F7" s="653"/>
      <c r="G7" s="653"/>
      <c r="H7" s="653"/>
      <c r="I7" s="653"/>
      <c r="J7" s="653"/>
      <c r="K7" s="588"/>
      <c r="L7" s="588"/>
      <c r="M7" s="588"/>
      <c r="N7" s="588"/>
    </row>
    <row r="8" spans="1:14" s="277" customFormat="1" ht="14.25" customHeight="1" x14ac:dyDescent="0.25">
      <c r="A8" s="660" t="s">
        <v>1</v>
      </c>
      <c r="B8" s="660"/>
      <c r="C8" s="661">
        <f>'Name of Bidder'!B6</f>
        <v>0</v>
      </c>
      <c r="D8" s="662"/>
      <c r="E8" s="663"/>
      <c r="F8" s="653"/>
      <c r="G8" s="653"/>
      <c r="H8" s="653"/>
      <c r="I8" s="653"/>
      <c r="J8" s="653"/>
      <c r="K8" s="588"/>
      <c r="L8" s="588"/>
      <c r="M8" s="588"/>
      <c r="N8" s="588"/>
    </row>
    <row r="9" spans="1:14" s="277" customFormat="1" ht="14.25" customHeight="1" x14ac:dyDescent="0.25">
      <c r="A9" s="660" t="s">
        <v>2</v>
      </c>
      <c r="B9" s="660"/>
      <c r="C9" s="650">
        <f>'Name of Bidder'!B7</f>
        <v>0</v>
      </c>
      <c r="D9" s="651"/>
      <c r="E9" s="652"/>
      <c r="F9" s="653"/>
      <c r="G9" s="653"/>
      <c r="H9" s="653"/>
      <c r="I9" s="653"/>
      <c r="J9" s="653"/>
      <c r="K9" s="588"/>
      <c r="L9" s="588"/>
      <c r="M9" s="588"/>
      <c r="N9" s="588"/>
    </row>
    <row r="10" spans="1:14" s="277" customFormat="1" ht="15.75" customHeight="1" x14ac:dyDescent="0.25">
      <c r="A10" s="660"/>
      <c r="B10" s="660"/>
      <c r="C10" s="654"/>
      <c r="D10" s="655"/>
      <c r="E10" s="656"/>
      <c r="F10" s="653"/>
      <c r="G10" s="653"/>
      <c r="H10" s="653"/>
      <c r="I10" s="653"/>
      <c r="J10" s="653"/>
      <c r="K10" s="588"/>
      <c r="L10" s="588"/>
      <c r="M10" s="588"/>
      <c r="N10" s="588"/>
    </row>
    <row r="11" spans="1:14" s="277" customFormat="1" ht="14.25" customHeight="1" x14ac:dyDescent="0.25">
      <c r="A11" s="660"/>
      <c r="B11" s="660"/>
      <c r="C11" s="657"/>
      <c r="D11" s="658"/>
      <c r="E11" s="659"/>
      <c r="F11" s="653"/>
      <c r="G11" s="653"/>
      <c r="H11" s="653"/>
      <c r="I11" s="653"/>
      <c r="J11" s="653"/>
      <c r="K11" s="588"/>
      <c r="L11" s="588"/>
      <c r="M11" s="588"/>
      <c r="N11" s="588"/>
    </row>
    <row r="12" spans="1:14" s="277" customFormat="1" ht="3" customHeight="1" x14ac:dyDescent="0.25">
      <c r="A12" s="660"/>
      <c r="B12" s="660"/>
      <c r="C12" s="607"/>
      <c r="D12" s="664"/>
      <c r="E12" s="664"/>
      <c r="F12" s="665"/>
      <c r="G12" s="664"/>
      <c r="H12" s="664"/>
      <c r="I12" s="666"/>
      <c r="J12" s="666"/>
      <c r="K12" s="588"/>
      <c r="L12" s="588"/>
      <c r="M12" s="588"/>
      <c r="N12" s="588"/>
    </row>
    <row r="13" spans="1:14" s="277" customFormat="1" ht="14.25" customHeight="1" x14ac:dyDescent="0.25">
      <c r="A13" s="667" t="s">
        <v>31</v>
      </c>
      <c r="B13" s="667"/>
      <c r="C13" s="667"/>
      <c r="D13" s="667"/>
      <c r="E13" s="667"/>
      <c r="F13" s="667"/>
      <c r="G13" s="667"/>
      <c r="H13" s="667"/>
      <c r="I13" s="667"/>
      <c r="J13" s="667"/>
      <c r="K13" s="588"/>
      <c r="L13" s="588"/>
      <c r="M13" s="588"/>
      <c r="N13" s="588"/>
    </row>
    <row r="14" spans="1:14" ht="15" customHeight="1" x14ac:dyDescent="0.25">
      <c r="A14" s="668" t="s">
        <v>4</v>
      </c>
      <c r="B14" s="668"/>
      <c r="C14" s="668"/>
      <c r="D14" s="668"/>
      <c r="E14" s="668"/>
      <c r="F14" s="668"/>
      <c r="G14" s="668"/>
      <c r="H14" s="668"/>
      <c r="I14" s="668"/>
      <c r="J14" s="668"/>
      <c r="K14" s="583"/>
      <c r="L14" s="583"/>
      <c r="M14" s="583"/>
      <c r="N14" s="583"/>
    </row>
    <row r="15" spans="1:14" ht="137.25" customHeight="1" x14ac:dyDescent="0.25">
      <c r="A15" s="669" t="s">
        <v>28</v>
      </c>
      <c r="B15" s="670" t="s">
        <v>62</v>
      </c>
      <c r="C15" s="669" t="s">
        <v>779</v>
      </c>
      <c r="D15" s="669" t="s">
        <v>63</v>
      </c>
      <c r="E15" s="669" t="s">
        <v>780</v>
      </c>
      <c r="F15" s="671" t="s">
        <v>23</v>
      </c>
      <c r="G15" s="669" t="s">
        <v>6</v>
      </c>
      <c r="H15" s="669" t="s">
        <v>12</v>
      </c>
      <c r="I15" s="672" t="s">
        <v>29</v>
      </c>
      <c r="J15" s="672" t="s">
        <v>30</v>
      </c>
      <c r="K15" s="669" t="s">
        <v>781</v>
      </c>
      <c r="L15" s="583"/>
      <c r="M15" s="583"/>
      <c r="N15" s="583"/>
    </row>
    <row r="16" spans="1:14" x14ac:dyDescent="0.25">
      <c r="A16" s="673">
        <v>1</v>
      </c>
      <c r="B16" s="674">
        <v>2</v>
      </c>
      <c r="C16" s="673">
        <v>3</v>
      </c>
      <c r="D16" s="673">
        <v>4</v>
      </c>
      <c r="E16" s="673">
        <v>5</v>
      </c>
      <c r="F16" s="675">
        <v>6</v>
      </c>
      <c r="G16" s="673">
        <v>7</v>
      </c>
      <c r="H16" s="673">
        <v>8</v>
      </c>
      <c r="I16" s="676">
        <v>9</v>
      </c>
      <c r="J16" s="677" t="s">
        <v>639</v>
      </c>
      <c r="K16" s="673">
        <v>11</v>
      </c>
      <c r="L16" s="583"/>
      <c r="M16" s="583"/>
      <c r="N16" s="583"/>
    </row>
    <row r="17" spans="1:14" s="277" customFormat="1" ht="14.25" customHeight="1" x14ac:dyDescent="0.25">
      <c r="A17" s="605" t="s">
        <v>8</v>
      </c>
      <c r="B17" s="678" t="s">
        <v>15</v>
      </c>
      <c r="C17" s="679"/>
      <c r="D17" s="679"/>
      <c r="E17" s="679"/>
      <c r="F17" s="679"/>
      <c r="G17" s="679"/>
      <c r="H17" s="679"/>
      <c r="I17" s="679"/>
      <c r="J17" s="679"/>
      <c r="K17" s="680"/>
      <c r="L17" s="588"/>
      <c r="M17" s="588"/>
      <c r="N17" s="588"/>
    </row>
    <row r="18" spans="1:14" s="277" customFormat="1" x14ac:dyDescent="0.25">
      <c r="A18" s="279" t="s">
        <v>196</v>
      </c>
      <c r="B18" s="579"/>
      <c r="C18" s="597"/>
      <c r="D18" s="597"/>
      <c r="E18" s="597"/>
      <c r="F18" s="280" t="s">
        <v>229</v>
      </c>
      <c r="G18" s="281"/>
      <c r="H18" s="281"/>
      <c r="I18" s="608"/>
      <c r="J18" s="618"/>
      <c r="K18" s="611"/>
      <c r="L18" s="588"/>
      <c r="M18" s="588"/>
      <c r="N18" s="588"/>
    </row>
    <row r="19" spans="1:14" s="277" customFormat="1" ht="32.25" customHeight="1" x14ac:dyDescent="0.25">
      <c r="A19" s="282">
        <v>1.1000000000000001</v>
      </c>
      <c r="B19" s="580">
        <v>998736</v>
      </c>
      <c r="C19" s="283"/>
      <c r="D19" s="681">
        <v>0.18</v>
      </c>
      <c r="E19" s="689">
        <v>0.18</v>
      </c>
      <c r="F19" s="284" t="s">
        <v>230</v>
      </c>
      <c r="G19" s="285" t="s">
        <v>313</v>
      </c>
      <c r="H19" s="286">
        <v>2</v>
      </c>
      <c r="I19" s="287"/>
      <c r="J19" s="619">
        <f t="shared" ref="J19:J83" si="0">(H19*I19)</f>
        <v>0</v>
      </c>
      <c r="K19" s="611">
        <f>IF(E19="",D19*J19,E19*J19)</f>
        <v>0</v>
      </c>
      <c r="L19" s="588"/>
      <c r="M19" s="588"/>
      <c r="N19" s="588"/>
    </row>
    <row r="20" spans="1:14" s="277" customFormat="1" ht="63" x14ac:dyDescent="0.25">
      <c r="A20" s="282">
        <v>1.2</v>
      </c>
      <c r="B20" s="580">
        <v>998736</v>
      </c>
      <c r="C20" s="283"/>
      <c r="D20" s="681">
        <v>0.18</v>
      </c>
      <c r="E20" s="689">
        <v>0.18</v>
      </c>
      <c r="F20" s="288" t="s">
        <v>493</v>
      </c>
      <c r="G20" s="285" t="s">
        <v>314</v>
      </c>
      <c r="H20" s="286">
        <v>2</v>
      </c>
      <c r="I20" s="287"/>
      <c r="J20" s="619">
        <f t="shared" si="0"/>
        <v>0</v>
      </c>
      <c r="K20" s="611">
        <f t="shared" ref="K20:K22" si="1">IF(E20="",D20*J20,E20*J20)</f>
        <v>0</v>
      </c>
      <c r="L20" s="588"/>
      <c r="M20" s="588"/>
      <c r="N20" s="588"/>
    </row>
    <row r="21" spans="1:14" s="277" customFormat="1" ht="63" x14ac:dyDescent="0.25">
      <c r="A21" s="282">
        <v>1.3</v>
      </c>
      <c r="B21" s="580">
        <v>998736</v>
      </c>
      <c r="C21" s="283"/>
      <c r="D21" s="687">
        <v>0.18</v>
      </c>
      <c r="E21" s="689">
        <v>0.18</v>
      </c>
      <c r="F21" s="284" t="s">
        <v>494</v>
      </c>
      <c r="G21" s="285" t="s">
        <v>313</v>
      </c>
      <c r="H21" s="286">
        <v>2</v>
      </c>
      <c r="I21" s="287"/>
      <c r="J21" s="619">
        <f t="shared" si="0"/>
        <v>0</v>
      </c>
      <c r="K21" s="611">
        <f t="shared" si="1"/>
        <v>0</v>
      </c>
      <c r="L21" s="588"/>
      <c r="M21" s="588"/>
      <c r="N21" s="588"/>
    </row>
    <row r="22" spans="1:14" s="277" customFormat="1" ht="31.5" x14ac:dyDescent="0.25">
      <c r="A22" s="282">
        <v>1.4</v>
      </c>
      <c r="B22" s="579">
        <v>998736</v>
      </c>
      <c r="C22" s="688"/>
      <c r="D22" s="681">
        <v>0.18</v>
      </c>
      <c r="E22" s="689">
        <v>0.18</v>
      </c>
      <c r="F22" s="284" t="s">
        <v>495</v>
      </c>
      <c r="G22" s="285" t="s">
        <v>313</v>
      </c>
      <c r="H22" s="286">
        <v>2</v>
      </c>
      <c r="I22" s="287"/>
      <c r="J22" s="619">
        <f t="shared" si="0"/>
        <v>0</v>
      </c>
      <c r="K22" s="611">
        <f t="shared" si="1"/>
        <v>0</v>
      </c>
      <c r="L22" s="588"/>
      <c r="M22" s="588"/>
      <c r="N22" s="588"/>
    </row>
    <row r="23" spans="1:14" s="277" customFormat="1" x14ac:dyDescent="0.25">
      <c r="A23" s="279" t="s">
        <v>197</v>
      </c>
      <c r="B23" s="579"/>
      <c r="C23" s="597"/>
      <c r="D23" s="611"/>
      <c r="E23" s="611"/>
      <c r="F23" s="280" t="s">
        <v>231</v>
      </c>
      <c r="G23" s="281"/>
      <c r="H23" s="289"/>
      <c r="I23" s="620"/>
      <c r="J23" s="619"/>
      <c r="K23" s="611"/>
      <c r="L23" s="588"/>
      <c r="M23" s="588"/>
      <c r="N23" s="588"/>
    </row>
    <row r="24" spans="1:14" s="277" customFormat="1" ht="31.5" x14ac:dyDescent="0.25">
      <c r="A24" s="282">
        <v>1.1000000000000001</v>
      </c>
      <c r="B24" s="580">
        <v>998736</v>
      </c>
      <c r="C24" s="283"/>
      <c r="D24" s="681">
        <v>0.18</v>
      </c>
      <c r="E24" s="689">
        <v>0.18</v>
      </c>
      <c r="F24" s="284" t="s">
        <v>652</v>
      </c>
      <c r="G24" s="285" t="s">
        <v>313</v>
      </c>
      <c r="H24" s="286">
        <v>2</v>
      </c>
      <c r="I24" s="287"/>
      <c r="J24" s="619">
        <f t="shared" si="0"/>
        <v>0</v>
      </c>
      <c r="K24" s="611">
        <f>IF(E24="",D24*J24,E24*J24)</f>
        <v>0</v>
      </c>
      <c r="L24" s="588"/>
      <c r="M24" s="588"/>
      <c r="N24" s="588"/>
    </row>
    <row r="25" spans="1:14" s="277" customFormat="1" x14ac:dyDescent="0.25">
      <c r="A25" s="279" t="s">
        <v>198</v>
      </c>
      <c r="B25" s="579"/>
      <c r="C25" s="597"/>
      <c r="D25" s="611"/>
      <c r="E25" s="611"/>
      <c r="F25" s="280" t="s">
        <v>496</v>
      </c>
      <c r="G25" s="285"/>
      <c r="H25" s="286"/>
      <c r="I25" s="620"/>
      <c r="J25" s="619"/>
      <c r="K25" s="611"/>
      <c r="L25" s="588"/>
      <c r="M25" s="588"/>
      <c r="N25" s="588"/>
    </row>
    <row r="26" spans="1:14" s="277" customFormat="1" ht="31.5" x14ac:dyDescent="0.25">
      <c r="A26" s="282">
        <v>1.1000000000000001</v>
      </c>
      <c r="B26" s="580"/>
      <c r="C26" s="283"/>
      <c r="D26" s="681">
        <v>0.18</v>
      </c>
      <c r="E26" s="689">
        <v>0.18</v>
      </c>
      <c r="F26" s="284" t="s">
        <v>653</v>
      </c>
      <c r="G26" s="285" t="s">
        <v>313</v>
      </c>
      <c r="H26" s="286">
        <v>1</v>
      </c>
      <c r="I26" s="287"/>
      <c r="J26" s="619">
        <f t="shared" si="0"/>
        <v>0</v>
      </c>
      <c r="K26" s="611">
        <f>IF(E26="",D26*J26,E26*J26)</f>
        <v>0</v>
      </c>
      <c r="L26" s="588"/>
      <c r="M26" s="588"/>
      <c r="N26" s="588"/>
    </row>
    <row r="27" spans="1:14" s="277" customFormat="1" x14ac:dyDescent="0.25">
      <c r="A27" s="279" t="s">
        <v>199</v>
      </c>
      <c r="B27" s="579"/>
      <c r="C27" s="597"/>
      <c r="D27" s="611"/>
      <c r="E27" s="611"/>
      <c r="F27" s="280" t="s">
        <v>232</v>
      </c>
      <c r="G27" s="285"/>
      <c r="H27" s="286"/>
      <c r="I27" s="620"/>
      <c r="J27" s="619"/>
      <c r="K27" s="611"/>
      <c r="L27" s="588"/>
      <c r="M27" s="588"/>
      <c r="N27" s="588"/>
    </row>
    <row r="28" spans="1:14" s="277" customFormat="1" x14ac:dyDescent="0.25">
      <c r="A28" s="279">
        <v>1</v>
      </c>
      <c r="B28" s="580"/>
      <c r="C28" s="599"/>
      <c r="D28" s="611"/>
      <c r="E28" s="611"/>
      <c r="F28" s="280" t="s">
        <v>233</v>
      </c>
      <c r="G28" s="285"/>
      <c r="H28" s="286"/>
      <c r="I28" s="621"/>
      <c r="J28" s="619"/>
      <c r="K28" s="611"/>
      <c r="L28" s="588"/>
      <c r="M28" s="588"/>
      <c r="N28" s="588"/>
    </row>
    <row r="29" spans="1:14" s="277" customFormat="1" ht="47.25" x14ac:dyDescent="0.25">
      <c r="A29" s="282" t="s">
        <v>200</v>
      </c>
      <c r="B29" s="580">
        <v>998736</v>
      </c>
      <c r="C29" s="283"/>
      <c r="D29" s="681">
        <v>0.18</v>
      </c>
      <c r="E29" s="689">
        <v>0.18</v>
      </c>
      <c r="F29" s="284" t="s">
        <v>497</v>
      </c>
      <c r="G29" s="285" t="s">
        <v>315</v>
      </c>
      <c r="H29" s="286">
        <v>6</v>
      </c>
      <c r="I29" s="287"/>
      <c r="J29" s="619">
        <f t="shared" si="0"/>
        <v>0</v>
      </c>
      <c r="K29" s="611">
        <f>IF(E29="",D29*J29,E29*J29)</f>
        <v>0</v>
      </c>
      <c r="L29" s="588"/>
      <c r="M29" s="588"/>
      <c r="N29" s="588"/>
    </row>
    <row r="30" spans="1:14" s="277" customFormat="1" x14ac:dyDescent="0.25">
      <c r="A30" s="279">
        <v>2</v>
      </c>
      <c r="B30" s="580"/>
      <c r="C30" s="599"/>
      <c r="D30" s="611"/>
      <c r="E30" s="611"/>
      <c r="F30" s="280" t="s">
        <v>234</v>
      </c>
      <c r="G30" s="285"/>
      <c r="H30" s="286"/>
      <c r="I30" s="622"/>
      <c r="J30" s="619"/>
      <c r="K30" s="611"/>
      <c r="L30" s="588"/>
      <c r="M30" s="588"/>
      <c r="N30" s="588"/>
    </row>
    <row r="31" spans="1:14" s="277" customFormat="1" ht="31.5" x14ac:dyDescent="0.25">
      <c r="A31" s="282" t="s">
        <v>200</v>
      </c>
      <c r="B31" s="580">
        <v>998736</v>
      </c>
      <c r="C31" s="283"/>
      <c r="D31" s="681">
        <v>0.18</v>
      </c>
      <c r="E31" s="689">
        <v>0.18</v>
      </c>
      <c r="F31" s="284" t="s">
        <v>235</v>
      </c>
      <c r="G31" s="285" t="s">
        <v>315</v>
      </c>
      <c r="H31" s="286">
        <v>5</v>
      </c>
      <c r="I31" s="287"/>
      <c r="J31" s="619">
        <f t="shared" si="0"/>
        <v>0</v>
      </c>
      <c r="K31" s="611">
        <f t="shared" ref="K31:K34" si="2">IF(E31="",D31*J31,E31*J31)</f>
        <v>0</v>
      </c>
      <c r="L31" s="588"/>
      <c r="M31" s="588"/>
      <c r="N31" s="588"/>
    </row>
    <row r="32" spans="1:14" s="277" customFormat="1" ht="47.25" x14ac:dyDescent="0.25">
      <c r="A32" s="282" t="s">
        <v>201</v>
      </c>
      <c r="B32" s="580">
        <v>998736</v>
      </c>
      <c r="C32" s="283"/>
      <c r="D32" s="681">
        <v>0.18</v>
      </c>
      <c r="E32" s="689">
        <v>0.18</v>
      </c>
      <c r="F32" s="284" t="s">
        <v>498</v>
      </c>
      <c r="G32" s="285" t="s">
        <v>315</v>
      </c>
      <c r="H32" s="286">
        <v>9</v>
      </c>
      <c r="I32" s="287"/>
      <c r="J32" s="619">
        <f t="shared" si="0"/>
        <v>0</v>
      </c>
      <c r="K32" s="611">
        <f t="shared" si="2"/>
        <v>0</v>
      </c>
      <c r="L32" s="588"/>
      <c r="M32" s="588"/>
      <c r="N32" s="588"/>
    </row>
    <row r="33" spans="1:14" s="277" customFormat="1" ht="31.5" x14ac:dyDescent="0.25">
      <c r="A33" s="282" t="s">
        <v>202</v>
      </c>
      <c r="B33" s="580">
        <v>998736</v>
      </c>
      <c r="C33" s="283"/>
      <c r="D33" s="681">
        <v>0.18</v>
      </c>
      <c r="E33" s="689">
        <v>0.18</v>
      </c>
      <c r="F33" s="284" t="s">
        <v>236</v>
      </c>
      <c r="G33" s="285" t="s">
        <v>315</v>
      </c>
      <c r="H33" s="286">
        <v>5</v>
      </c>
      <c r="I33" s="287"/>
      <c r="J33" s="619">
        <f t="shared" si="0"/>
        <v>0</v>
      </c>
      <c r="K33" s="611">
        <f t="shared" si="2"/>
        <v>0</v>
      </c>
      <c r="L33" s="588"/>
      <c r="M33" s="588"/>
      <c r="N33" s="588"/>
    </row>
    <row r="34" spans="1:14" s="277" customFormat="1" ht="31.5" x14ac:dyDescent="0.25">
      <c r="A34" s="282" t="s">
        <v>204</v>
      </c>
      <c r="B34" s="580">
        <v>998736</v>
      </c>
      <c r="C34" s="283"/>
      <c r="D34" s="681">
        <v>0.18</v>
      </c>
      <c r="E34" s="689">
        <v>0.18</v>
      </c>
      <c r="F34" s="284" t="s">
        <v>237</v>
      </c>
      <c r="G34" s="285" t="s">
        <v>315</v>
      </c>
      <c r="H34" s="286">
        <v>2</v>
      </c>
      <c r="I34" s="287"/>
      <c r="J34" s="619">
        <f t="shared" si="0"/>
        <v>0</v>
      </c>
      <c r="K34" s="611">
        <f t="shared" si="2"/>
        <v>0</v>
      </c>
      <c r="L34" s="588"/>
      <c r="M34" s="588"/>
      <c r="N34" s="588"/>
    </row>
    <row r="35" spans="1:14" s="277" customFormat="1" x14ac:dyDescent="0.25">
      <c r="A35" s="279">
        <v>3</v>
      </c>
      <c r="B35" s="581"/>
      <c r="C35" s="600"/>
      <c r="D35" s="683"/>
      <c r="E35" s="683"/>
      <c r="F35" s="280" t="s">
        <v>238</v>
      </c>
      <c r="G35" s="285"/>
      <c r="H35" s="286"/>
      <c r="I35" s="621"/>
      <c r="J35" s="619"/>
      <c r="K35" s="611"/>
      <c r="L35" s="588"/>
      <c r="M35" s="588"/>
      <c r="N35" s="588"/>
    </row>
    <row r="36" spans="1:14" s="277" customFormat="1" ht="31.5" x14ac:dyDescent="0.25">
      <c r="A36" s="282" t="s">
        <v>200</v>
      </c>
      <c r="B36" s="580">
        <v>998736</v>
      </c>
      <c r="C36" s="283"/>
      <c r="D36" s="681">
        <v>0.18</v>
      </c>
      <c r="E36" s="689">
        <v>0.18</v>
      </c>
      <c r="F36" s="284" t="s">
        <v>499</v>
      </c>
      <c r="G36" s="285" t="s">
        <v>315</v>
      </c>
      <c r="H36" s="286">
        <v>15</v>
      </c>
      <c r="I36" s="287"/>
      <c r="J36" s="619">
        <f t="shared" si="0"/>
        <v>0</v>
      </c>
      <c r="K36" s="611">
        <f t="shared" ref="K36:K37" si="3">IF(E36="",D36*J36,E36*J36)</f>
        <v>0</v>
      </c>
      <c r="L36" s="588"/>
      <c r="M36" s="588"/>
      <c r="N36" s="588"/>
    </row>
    <row r="37" spans="1:14" s="277" customFormat="1" ht="31.5" x14ac:dyDescent="0.25">
      <c r="A37" s="282" t="s">
        <v>201</v>
      </c>
      <c r="B37" s="580">
        <v>998736</v>
      </c>
      <c r="C37" s="283"/>
      <c r="D37" s="681">
        <v>0.18</v>
      </c>
      <c r="E37" s="689">
        <v>0.18</v>
      </c>
      <c r="F37" s="284" t="s">
        <v>500</v>
      </c>
      <c r="G37" s="285" t="s">
        <v>315</v>
      </c>
      <c r="H37" s="286">
        <v>3</v>
      </c>
      <c r="I37" s="287"/>
      <c r="J37" s="619">
        <f t="shared" si="0"/>
        <v>0</v>
      </c>
      <c r="K37" s="611">
        <f t="shared" si="3"/>
        <v>0</v>
      </c>
      <c r="L37" s="588"/>
      <c r="M37" s="588"/>
      <c r="N37" s="588"/>
    </row>
    <row r="38" spans="1:14" s="277" customFormat="1" ht="31.5" x14ac:dyDescent="0.25">
      <c r="A38" s="279">
        <v>4</v>
      </c>
      <c r="B38" s="579"/>
      <c r="C38" s="597"/>
      <c r="D38" s="611"/>
      <c r="E38" s="611"/>
      <c r="F38" s="290" t="s">
        <v>501</v>
      </c>
      <c r="G38" s="285"/>
      <c r="H38" s="286"/>
      <c r="I38" s="620"/>
      <c r="J38" s="619"/>
      <c r="K38" s="611"/>
      <c r="L38" s="588"/>
      <c r="M38" s="588"/>
      <c r="N38" s="588"/>
    </row>
    <row r="39" spans="1:14" s="277" customFormat="1" x14ac:dyDescent="0.25">
      <c r="A39" s="279" t="s">
        <v>200</v>
      </c>
      <c r="B39" s="579">
        <v>998736</v>
      </c>
      <c r="C39" s="688"/>
      <c r="D39" s="681">
        <v>0.18</v>
      </c>
      <c r="E39" s="689">
        <v>0.18</v>
      </c>
      <c r="F39" s="284" t="s">
        <v>502</v>
      </c>
      <c r="G39" s="285" t="s">
        <v>315</v>
      </c>
      <c r="H39" s="286">
        <v>12</v>
      </c>
      <c r="I39" s="287"/>
      <c r="J39" s="619">
        <f t="shared" si="0"/>
        <v>0</v>
      </c>
      <c r="K39" s="611">
        <f>IF(E39="",D39*J39,E39*J39)</f>
        <v>0</v>
      </c>
      <c r="L39" s="588"/>
      <c r="M39" s="588"/>
      <c r="N39" s="588"/>
    </row>
    <row r="40" spans="1:14" s="277" customFormat="1" ht="47.25" x14ac:dyDescent="0.25">
      <c r="A40" s="279">
        <v>5</v>
      </c>
      <c r="B40" s="579">
        <v>998736</v>
      </c>
      <c r="C40" s="688"/>
      <c r="D40" s="681">
        <v>0.18</v>
      </c>
      <c r="E40" s="689">
        <v>0.18</v>
      </c>
      <c r="F40" s="280" t="s">
        <v>503</v>
      </c>
      <c r="G40" s="285" t="s">
        <v>315</v>
      </c>
      <c r="H40" s="286">
        <v>12</v>
      </c>
      <c r="I40" s="287"/>
      <c r="J40" s="619">
        <f t="shared" si="0"/>
        <v>0</v>
      </c>
      <c r="K40" s="611">
        <f>IF(E40="",D40*J40,E40*J40)</f>
        <v>0</v>
      </c>
      <c r="L40" s="588"/>
      <c r="M40" s="588"/>
      <c r="N40" s="588"/>
    </row>
    <row r="41" spans="1:14" s="277" customFormat="1" x14ac:dyDescent="0.25">
      <c r="A41" s="279" t="s">
        <v>203</v>
      </c>
      <c r="B41" s="580"/>
      <c r="C41" s="599"/>
      <c r="D41" s="611"/>
      <c r="E41" s="611"/>
      <c r="F41" s="280"/>
      <c r="G41" s="285"/>
      <c r="H41" s="286"/>
      <c r="I41" s="621"/>
      <c r="J41" s="619"/>
      <c r="K41" s="611"/>
      <c r="L41" s="588"/>
      <c r="M41" s="588"/>
      <c r="N41" s="588"/>
    </row>
    <row r="42" spans="1:14" s="277" customFormat="1" ht="31.5" x14ac:dyDescent="0.25">
      <c r="A42" s="279">
        <v>1.1000000000000001</v>
      </c>
      <c r="B42" s="580"/>
      <c r="C42" s="599"/>
      <c r="D42" s="611"/>
      <c r="E42" s="611"/>
      <c r="F42" s="280" t="s">
        <v>239</v>
      </c>
      <c r="G42" s="285"/>
      <c r="H42" s="286"/>
      <c r="I42" s="621"/>
      <c r="J42" s="619"/>
      <c r="K42" s="611"/>
      <c r="L42" s="588"/>
      <c r="M42" s="588"/>
      <c r="N42" s="588"/>
    </row>
    <row r="43" spans="1:14" s="277" customFormat="1" ht="204.75" x14ac:dyDescent="0.25">
      <c r="A43" s="282"/>
      <c r="B43" s="581"/>
      <c r="C43" s="600"/>
      <c r="D43" s="684"/>
      <c r="E43" s="684"/>
      <c r="F43" s="284" t="s">
        <v>240</v>
      </c>
      <c r="G43" s="285"/>
      <c r="H43" s="286"/>
      <c r="I43" s="621"/>
      <c r="J43" s="619"/>
      <c r="K43" s="611"/>
      <c r="L43" s="588"/>
      <c r="M43" s="588"/>
      <c r="N43" s="588"/>
    </row>
    <row r="44" spans="1:14" s="277" customFormat="1" ht="31.5" x14ac:dyDescent="0.25">
      <c r="A44" s="291"/>
      <c r="B44" s="580"/>
      <c r="C44" s="599"/>
      <c r="D44" s="611"/>
      <c r="E44" s="611"/>
      <c r="F44" s="280" t="s">
        <v>241</v>
      </c>
      <c r="G44" s="281"/>
      <c r="H44" s="289"/>
      <c r="I44" s="621"/>
      <c r="J44" s="619"/>
      <c r="K44" s="611"/>
      <c r="L44" s="588"/>
      <c r="M44" s="588"/>
      <c r="N44" s="588"/>
    </row>
    <row r="45" spans="1:14" s="277" customFormat="1" x14ac:dyDescent="0.25">
      <c r="A45" s="282" t="s">
        <v>200</v>
      </c>
      <c r="B45" s="580">
        <v>998731</v>
      </c>
      <c r="C45" s="283"/>
      <c r="D45" s="681">
        <v>0.18</v>
      </c>
      <c r="E45" s="689">
        <v>0.18</v>
      </c>
      <c r="F45" s="284" t="s">
        <v>242</v>
      </c>
      <c r="G45" s="285" t="s">
        <v>316</v>
      </c>
      <c r="H45" s="286">
        <v>2</v>
      </c>
      <c r="I45" s="287"/>
      <c r="J45" s="619">
        <f t="shared" si="0"/>
        <v>0</v>
      </c>
      <c r="K45" s="611">
        <f t="shared" ref="K45:K49" si="4">IF(E45="",D45*J45,E45*J45)</f>
        <v>0</v>
      </c>
      <c r="L45" s="588"/>
      <c r="M45" s="588"/>
      <c r="N45" s="588"/>
    </row>
    <row r="46" spans="1:14" s="277" customFormat="1" x14ac:dyDescent="0.25">
      <c r="A46" s="282" t="s">
        <v>201</v>
      </c>
      <c r="B46" s="580">
        <v>998731</v>
      </c>
      <c r="C46" s="283"/>
      <c r="D46" s="681">
        <v>0.18</v>
      </c>
      <c r="E46" s="689">
        <v>0.18</v>
      </c>
      <c r="F46" s="284" t="s">
        <v>243</v>
      </c>
      <c r="G46" s="285" t="s">
        <v>316</v>
      </c>
      <c r="H46" s="286">
        <v>2</v>
      </c>
      <c r="I46" s="287"/>
      <c r="J46" s="619">
        <f t="shared" si="0"/>
        <v>0</v>
      </c>
      <c r="K46" s="611">
        <f t="shared" si="4"/>
        <v>0</v>
      </c>
      <c r="L46" s="588"/>
      <c r="M46" s="588"/>
      <c r="N46" s="588"/>
    </row>
    <row r="47" spans="1:14" s="277" customFormat="1" x14ac:dyDescent="0.25">
      <c r="A47" s="282" t="s">
        <v>202</v>
      </c>
      <c r="B47" s="580">
        <v>998731</v>
      </c>
      <c r="C47" s="283"/>
      <c r="D47" s="681">
        <v>0.18</v>
      </c>
      <c r="E47" s="689">
        <v>0.18</v>
      </c>
      <c r="F47" s="284" t="s">
        <v>244</v>
      </c>
      <c r="G47" s="285" t="s">
        <v>316</v>
      </c>
      <c r="H47" s="286">
        <v>1</v>
      </c>
      <c r="I47" s="287"/>
      <c r="J47" s="619">
        <f t="shared" si="0"/>
        <v>0</v>
      </c>
      <c r="K47" s="611">
        <f t="shared" si="4"/>
        <v>0</v>
      </c>
      <c r="L47" s="588"/>
      <c r="M47" s="588"/>
      <c r="N47" s="588"/>
    </row>
    <row r="48" spans="1:14" s="277" customFormat="1" x14ac:dyDescent="0.25">
      <c r="A48" s="282" t="s">
        <v>204</v>
      </c>
      <c r="B48" s="580">
        <v>998731</v>
      </c>
      <c r="C48" s="283"/>
      <c r="D48" s="681">
        <v>0.18</v>
      </c>
      <c r="E48" s="689">
        <v>0.18</v>
      </c>
      <c r="F48" s="284" t="s">
        <v>245</v>
      </c>
      <c r="G48" s="285" t="s">
        <v>316</v>
      </c>
      <c r="H48" s="286">
        <v>1</v>
      </c>
      <c r="I48" s="287"/>
      <c r="J48" s="619">
        <f t="shared" si="0"/>
        <v>0</v>
      </c>
      <c r="K48" s="611">
        <f t="shared" si="4"/>
        <v>0</v>
      </c>
      <c r="L48" s="588"/>
      <c r="M48" s="588"/>
      <c r="N48" s="588"/>
    </row>
    <row r="49" spans="1:14" s="277" customFormat="1" x14ac:dyDescent="0.25">
      <c r="A49" s="282" t="s">
        <v>204</v>
      </c>
      <c r="B49" s="580">
        <v>998731</v>
      </c>
      <c r="C49" s="283"/>
      <c r="D49" s="681">
        <v>0.18</v>
      </c>
      <c r="E49" s="689">
        <v>0.18</v>
      </c>
      <c r="F49" s="284" t="s">
        <v>504</v>
      </c>
      <c r="G49" s="285" t="s">
        <v>316</v>
      </c>
      <c r="H49" s="286">
        <v>2</v>
      </c>
      <c r="I49" s="287"/>
      <c r="J49" s="619">
        <f t="shared" si="0"/>
        <v>0</v>
      </c>
      <c r="K49" s="611">
        <f t="shared" si="4"/>
        <v>0</v>
      </c>
      <c r="L49" s="588"/>
      <c r="M49" s="588"/>
      <c r="N49" s="588"/>
    </row>
    <row r="50" spans="1:14" s="277" customFormat="1" x14ac:dyDescent="0.25">
      <c r="A50" s="282"/>
      <c r="B50" s="579"/>
      <c r="C50" s="597"/>
      <c r="D50" s="611"/>
      <c r="E50" s="611"/>
      <c r="F50" s="284"/>
      <c r="G50" s="285"/>
      <c r="H50" s="286"/>
      <c r="I50" s="620"/>
      <c r="J50" s="619"/>
      <c r="K50" s="611"/>
      <c r="L50" s="588"/>
      <c r="M50" s="588"/>
      <c r="N50" s="588"/>
    </row>
    <row r="51" spans="1:14" s="277" customFormat="1" ht="31.5" x14ac:dyDescent="0.25">
      <c r="A51" s="279">
        <v>1.2</v>
      </c>
      <c r="B51" s="580">
        <v>998736</v>
      </c>
      <c r="C51" s="283"/>
      <c r="D51" s="681">
        <v>0.18</v>
      </c>
      <c r="E51" s="689">
        <v>0.18</v>
      </c>
      <c r="F51" s="284" t="s">
        <v>654</v>
      </c>
      <c r="G51" s="285" t="s">
        <v>315</v>
      </c>
      <c r="H51" s="286">
        <v>85</v>
      </c>
      <c r="I51" s="287"/>
      <c r="J51" s="619">
        <f t="shared" si="0"/>
        <v>0</v>
      </c>
      <c r="K51" s="611">
        <f>IF(E51="",D51*J51,E51*J51)</f>
        <v>0</v>
      </c>
      <c r="L51" s="588"/>
      <c r="M51" s="588"/>
      <c r="N51" s="588"/>
    </row>
    <row r="52" spans="1:14" s="277" customFormat="1" x14ac:dyDescent="0.25">
      <c r="A52" s="279" t="s">
        <v>205</v>
      </c>
      <c r="B52" s="580"/>
      <c r="C52" s="599"/>
      <c r="D52" s="611"/>
      <c r="E52" s="611"/>
      <c r="F52" s="280" t="s">
        <v>246</v>
      </c>
      <c r="G52" s="285"/>
      <c r="H52" s="286"/>
      <c r="I52" s="622"/>
      <c r="J52" s="619"/>
      <c r="K52" s="611"/>
      <c r="L52" s="588"/>
      <c r="M52" s="588"/>
      <c r="N52" s="588"/>
    </row>
    <row r="53" spans="1:14" s="277" customFormat="1" x14ac:dyDescent="0.25">
      <c r="A53" s="279">
        <v>1</v>
      </c>
      <c r="B53" s="579"/>
      <c r="C53" s="597"/>
      <c r="D53" s="611"/>
      <c r="E53" s="611"/>
      <c r="F53" s="280" t="s">
        <v>233</v>
      </c>
      <c r="G53" s="285"/>
      <c r="H53" s="286"/>
      <c r="I53" s="620"/>
      <c r="J53" s="619"/>
      <c r="K53" s="611"/>
      <c r="L53" s="588"/>
      <c r="M53" s="588"/>
      <c r="N53" s="588"/>
    </row>
    <row r="54" spans="1:14" s="277" customFormat="1" ht="47.25" x14ac:dyDescent="0.25">
      <c r="A54" s="282" t="s">
        <v>200</v>
      </c>
      <c r="B54" s="580">
        <v>998736</v>
      </c>
      <c r="C54" s="283"/>
      <c r="D54" s="681">
        <v>0.18</v>
      </c>
      <c r="E54" s="689">
        <v>0.18</v>
      </c>
      <c r="F54" s="284" t="s">
        <v>505</v>
      </c>
      <c r="G54" s="285" t="s">
        <v>315</v>
      </c>
      <c r="H54" s="286">
        <v>7</v>
      </c>
      <c r="I54" s="287"/>
      <c r="J54" s="619">
        <f t="shared" si="0"/>
        <v>0</v>
      </c>
      <c r="K54" s="611">
        <f t="shared" ref="K54:K55" si="5">IF(E54="",D54*J54,E54*J54)</f>
        <v>0</v>
      </c>
      <c r="L54" s="588"/>
      <c r="M54" s="588"/>
      <c r="N54" s="588"/>
    </row>
    <row r="55" spans="1:14" s="277" customFormat="1" ht="47.25" x14ac:dyDescent="0.25">
      <c r="A55" s="282" t="s">
        <v>200</v>
      </c>
      <c r="B55" s="580">
        <v>998736</v>
      </c>
      <c r="C55" s="283"/>
      <c r="D55" s="681">
        <v>0.18</v>
      </c>
      <c r="E55" s="689">
        <v>0.18</v>
      </c>
      <c r="F55" s="284" t="s">
        <v>506</v>
      </c>
      <c r="G55" s="285" t="s">
        <v>315</v>
      </c>
      <c r="H55" s="286">
        <v>1</v>
      </c>
      <c r="I55" s="287"/>
      <c r="J55" s="619">
        <f t="shared" si="0"/>
        <v>0</v>
      </c>
      <c r="K55" s="611">
        <f t="shared" si="5"/>
        <v>0</v>
      </c>
      <c r="L55" s="588"/>
      <c r="M55" s="588"/>
      <c r="N55" s="588"/>
    </row>
    <row r="56" spans="1:14" s="277" customFormat="1" x14ac:dyDescent="0.25">
      <c r="A56" s="279">
        <v>2</v>
      </c>
      <c r="B56" s="580"/>
      <c r="C56" s="599"/>
      <c r="D56" s="611"/>
      <c r="E56" s="611"/>
      <c r="F56" s="280" t="s">
        <v>234</v>
      </c>
      <c r="G56" s="285"/>
      <c r="H56" s="286"/>
      <c r="I56" s="621"/>
      <c r="J56" s="619"/>
      <c r="K56" s="611"/>
      <c r="L56" s="588"/>
      <c r="M56" s="588"/>
      <c r="N56" s="588"/>
    </row>
    <row r="57" spans="1:14" s="277" customFormat="1" ht="31.5" x14ac:dyDescent="0.25">
      <c r="A57" s="282" t="s">
        <v>200</v>
      </c>
      <c r="B57" s="580">
        <v>998736</v>
      </c>
      <c r="C57" s="283"/>
      <c r="D57" s="681">
        <v>0.18</v>
      </c>
      <c r="E57" s="689">
        <v>0.18</v>
      </c>
      <c r="F57" s="284" t="s">
        <v>507</v>
      </c>
      <c r="G57" s="285" t="s">
        <v>315</v>
      </c>
      <c r="H57" s="286">
        <v>7</v>
      </c>
      <c r="I57" s="287"/>
      <c r="J57" s="619">
        <f t="shared" si="0"/>
        <v>0</v>
      </c>
      <c r="K57" s="611">
        <f t="shared" ref="K57:K61" si="6">IF(E57="",D57*J57,E57*J57)</f>
        <v>0</v>
      </c>
      <c r="L57" s="588"/>
      <c r="M57" s="588"/>
      <c r="N57" s="588"/>
    </row>
    <row r="58" spans="1:14" s="277" customFormat="1" ht="31.5" x14ac:dyDescent="0.25">
      <c r="A58" s="282" t="s">
        <v>201</v>
      </c>
      <c r="B58" s="580">
        <v>998736</v>
      </c>
      <c r="C58" s="283"/>
      <c r="D58" s="681">
        <v>0.18</v>
      </c>
      <c r="E58" s="689">
        <v>0.18</v>
      </c>
      <c r="F58" s="284" t="s">
        <v>508</v>
      </c>
      <c r="G58" s="285" t="s">
        <v>315</v>
      </c>
      <c r="H58" s="286">
        <v>14</v>
      </c>
      <c r="I58" s="287"/>
      <c r="J58" s="619">
        <f t="shared" si="0"/>
        <v>0</v>
      </c>
      <c r="K58" s="611">
        <f t="shared" si="6"/>
        <v>0</v>
      </c>
      <c r="L58" s="588"/>
      <c r="M58" s="588"/>
      <c r="N58" s="588"/>
    </row>
    <row r="59" spans="1:14" s="277" customFormat="1" ht="31.5" x14ac:dyDescent="0.25">
      <c r="A59" s="282" t="s">
        <v>202</v>
      </c>
      <c r="B59" s="580">
        <v>998736</v>
      </c>
      <c r="C59" s="283"/>
      <c r="D59" s="681">
        <v>0.18</v>
      </c>
      <c r="E59" s="689">
        <v>0.18</v>
      </c>
      <c r="F59" s="284" t="s">
        <v>509</v>
      </c>
      <c r="G59" s="285" t="s">
        <v>315</v>
      </c>
      <c r="H59" s="286">
        <v>7</v>
      </c>
      <c r="I59" s="287"/>
      <c r="J59" s="619">
        <f t="shared" si="0"/>
        <v>0</v>
      </c>
      <c r="K59" s="611">
        <f t="shared" si="6"/>
        <v>0</v>
      </c>
      <c r="L59" s="588"/>
      <c r="M59" s="588"/>
      <c r="N59" s="588"/>
    </row>
    <row r="60" spans="1:14" s="277" customFormat="1" ht="31.5" x14ac:dyDescent="0.25">
      <c r="A60" s="282" t="s">
        <v>204</v>
      </c>
      <c r="B60" s="580">
        <v>998736</v>
      </c>
      <c r="C60" s="283"/>
      <c r="D60" s="681">
        <v>0.18</v>
      </c>
      <c r="E60" s="689">
        <v>0.18</v>
      </c>
      <c r="F60" s="284" t="s">
        <v>510</v>
      </c>
      <c r="G60" s="285" t="s">
        <v>315</v>
      </c>
      <c r="H60" s="286">
        <v>2</v>
      </c>
      <c r="I60" s="287"/>
      <c r="J60" s="619">
        <f t="shared" si="0"/>
        <v>0</v>
      </c>
      <c r="K60" s="611">
        <f t="shared" si="6"/>
        <v>0</v>
      </c>
      <c r="L60" s="588"/>
      <c r="M60" s="588"/>
      <c r="N60" s="588"/>
    </row>
    <row r="61" spans="1:14" s="277" customFormat="1" ht="31.5" x14ac:dyDescent="0.25">
      <c r="A61" s="279">
        <v>2.1</v>
      </c>
      <c r="B61" s="580">
        <v>998736</v>
      </c>
      <c r="C61" s="283"/>
      <c r="D61" s="681">
        <v>0.18</v>
      </c>
      <c r="E61" s="689">
        <v>0.18</v>
      </c>
      <c r="F61" s="284" t="s">
        <v>511</v>
      </c>
      <c r="G61" s="285" t="s">
        <v>315</v>
      </c>
      <c r="H61" s="286">
        <v>6</v>
      </c>
      <c r="I61" s="287"/>
      <c r="J61" s="619">
        <f t="shared" si="0"/>
        <v>0</v>
      </c>
      <c r="K61" s="611">
        <f t="shared" si="6"/>
        <v>0</v>
      </c>
      <c r="L61" s="588"/>
      <c r="M61" s="588"/>
      <c r="N61" s="588"/>
    </row>
    <row r="62" spans="1:14" s="277" customFormat="1" x14ac:dyDescent="0.25">
      <c r="A62" s="279">
        <v>3</v>
      </c>
      <c r="B62" s="580"/>
      <c r="C62" s="611"/>
      <c r="D62" s="611"/>
      <c r="E62" s="611"/>
      <c r="F62" s="280" t="s">
        <v>247</v>
      </c>
      <c r="G62" s="285"/>
      <c r="H62" s="286"/>
      <c r="I62" s="621"/>
      <c r="J62" s="619"/>
      <c r="K62" s="611"/>
      <c r="L62" s="588"/>
      <c r="M62" s="588"/>
      <c r="N62" s="588"/>
    </row>
    <row r="63" spans="1:14" s="277" customFormat="1" ht="31.5" x14ac:dyDescent="0.25">
      <c r="A63" s="282" t="s">
        <v>200</v>
      </c>
      <c r="B63" s="580">
        <v>998736</v>
      </c>
      <c r="C63" s="283"/>
      <c r="D63" s="681">
        <v>0.18</v>
      </c>
      <c r="E63" s="689">
        <v>0.18</v>
      </c>
      <c r="F63" s="284" t="s">
        <v>512</v>
      </c>
      <c r="G63" s="285" t="s">
        <v>315</v>
      </c>
      <c r="H63" s="286">
        <v>21</v>
      </c>
      <c r="I63" s="287"/>
      <c r="J63" s="619">
        <f t="shared" si="0"/>
        <v>0</v>
      </c>
      <c r="K63" s="611">
        <f t="shared" ref="K63:K66" si="7">IF(E63="",D63*J63,E63*J63)</f>
        <v>0</v>
      </c>
      <c r="L63" s="588"/>
      <c r="M63" s="588"/>
      <c r="N63" s="588"/>
    </row>
    <row r="64" spans="1:14" s="277" customFormat="1" ht="47.25" x14ac:dyDescent="0.25">
      <c r="A64" s="282" t="s">
        <v>201</v>
      </c>
      <c r="B64" s="580">
        <v>998736</v>
      </c>
      <c r="C64" s="283"/>
      <c r="D64" s="681">
        <v>0.18</v>
      </c>
      <c r="E64" s="689">
        <v>0.18</v>
      </c>
      <c r="F64" s="284" t="s">
        <v>513</v>
      </c>
      <c r="G64" s="285" t="s">
        <v>315</v>
      </c>
      <c r="H64" s="286">
        <v>3</v>
      </c>
      <c r="I64" s="287"/>
      <c r="J64" s="619">
        <f t="shared" si="0"/>
        <v>0</v>
      </c>
      <c r="K64" s="611">
        <f t="shared" si="7"/>
        <v>0</v>
      </c>
      <c r="L64" s="588"/>
      <c r="M64" s="588"/>
      <c r="N64" s="588"/>
    </row>
    <row r="65" spans="1:14" s="277" customFormat="1" ht="47.25" x14ac:dyDescent="0.25">
      <c r="A65" s="279">
        <v>4</v>
      </c>
      <c r="B65" s="580"/>
      <c r="C65" s="283"/>
      <c r="D65" s="681">
        <v>0.18</v>
      </c>
      <c r="E65" s="689">
        <v>0.18</v>
      </c>
      <c r="F65" s="280" t="s">
        <v>248</v>
      </c>
      <c r="G65" s="285" t="s">
        <v>315</v>
      </c>
      <c r="H65" s="286">
        <v>6</v>
      </c>
      <c r="I65" s="287"/>
      <c r="J65" s="619">
        <f t="shared" si="0"/>
        <v>0</v>
      </c>
      <c r="K65" s="611">
        <f t="shared" si="7"/>
        <v>0</v>
      </c>
      <c r="L65" s="588"/>
      <c r="M65" s="588"/>
      <c r="N65" s="588"/>
    </row>
    <row r="66" spans="1:14" s="277" customFormat="1" ht="31.5" x14ac:dyDescent="0.25">
      <c r="A66" s="279">
        <v>5</v>
      </c>
      <c r="B66" s="580">
        <v>98736</v>
      </c>
      <c r="C66" s="283"/>
      <c r="D66" s="681">
        <v>0.18</v>
      </c>
      <c r="E66" s="689">
        <v>0.18</v>
      </c>
      <c r="F66" s="280" t="s">
        <v>312</v>
      </c>
      <c r="G66" s="285" t="s">
        <v>315</v>
      </c>
      <c r="H66" s="286">
        <v>21</v>
      </c>
      <c r="I66" s="287"/>
      <c r="J66" s="619">
        <f t="shared" si="0"/>
        <v>0</v>
      </c>
      <c r="K66" s="611">
        <f t="shared" si="7"/>
        <v>0</v>
      </c>
      <c r="L66" s="588"/>
      <c r="M66" s="588"/>
      <c r="N66" s="588"/>
    </row>
    <row r="67" spans="1:14" s="277" customFormat="1" x14ac:dyDescent="0.25">
      <c r="A67" s="279" t="s">
        <v>206</v>
      </c>
      <c r="B67" s="580"/>
      <c r="C67" s="599"/>
      <c r="D67" s="611"/>
      <c r="E67" s="611"/>
      <c r="F67" s="280"/>
      <c r="G67" s="285"/>
      <c r="H67" s="286"/>
      <c r="I67" s="621"/>
      <c r="J67" s="619"/>
      <c r="K67" s="611"/>
      <c r="L67" s="588"/>
      <c r="M67" s="588"/>
      <c r="N67" s="588"/>
    </row>
    <row r="68" spans="1:14" s="277" customFormat="1" ht="31.5" x14ac:dyDescent="0.25">
      <c r="A68" s="279">
        <v>1.1000000000000001</v>
      </c>
      <c r="B68" s="580"/>
      <c r="C68" s="599"/>
      <c r="D68" s="611"/>
      <c r="E68" s="611"/>
      <c r="F68" s="280" t="s">
        <v>239</v>
      </c>
      <c r="G68" s="285"/>
      <c r="H68" s="286"/>
      <c r="I68" s="621"/>
      <c r="J68" s="619"/>
      <c r="K68" s="611"/>
      <c r="L68" s="588"/>
      <c r="M68" s="588"/>
      <c r="N68" s="588"/>
    </row>
    <row r="69" spans="1:14" s="277" customFormat="1" ht="204.75" x14ac:dyDescent="0.25">
      <c r="A69" s="279"/>
      <c r="B69" s="579"/>
      <c r="C69" s="597"/>
      <c r="D69" s="681"/>
      <c r="E69" s="611"/>
      <c r="F69" s="284" t="s">
        <v>240</v>
      </c>
      <c r="G69" s="285"/>
      <c r="H69" s="286"/>
      <c r="I69" s="620"/>
      <c r="J69" s="619"/>
      <c r="K69" s="611"/>
      <c r="L69" s="588"/>
      <c r="M69" s="588"/>
      <c r="N69" s="588"/>
    </row>
    <row r="70" spans="1:14" s="277" customFormat="1" ht="31.5" x14ac:dyDescent="0.25">
      <c r="A70" s="279" t="s">
        <v>207</v>
      </c>
      <c r="B70" s="580"/>
      <c r="C70" s="599"/>
      <c r="D70" s="611"/>
      <c r="E70" s="611"/>
      <c r="F70" s="280" t="s">
        <v>514</v>
      </c>
      <c r="G70" s="281"/>
      <c r="H70" s="289"/>
      <c r="I70" s="621"/>
      <c r="J70" s="619"/>
      <c r="K70" s="611"/>
      <c r="L70" s="588"/>
      <c r="M70" s="588"/>
      <c r="N70" s="588"/>
    </row>
    <row r="71" spans="1:14" s="277" customFormat="1" x14ac:dyDescent="0.25">
      <c r="A71" s="282" t="s">
        <v>200</v>
      </c>
      <c r="B71" s="580">
        <v>998731</v>
      </c>
      <c r="C71" s="283"/>
      <c r="D71" s="681">
        <v>0.18</v>
      </c>
      <c r="E71" s="689">
        <v>0.18</v>
      </c>
      <c r="F71" s="284" t="s">
        <v>242</v>
      </c>
      <c r="G71" s="285" t="s">
        <v>316</v>
      </c>
      <c r="H71" s="286">
        <v>4</v>
      </c>
      <c r="I71" s="287"/>
      <c r="J71" s="619">
        <f t="shared" si="0"/>
        <v>0</v>
      </c>
      <c r="K71" s="611">
        <f t="shared" ref="K71:K77" si="8">IF(E71="",D71*J71,E71*J71)</f>
        <v>0</v>
      </c>
      <c r="L71" s="588"/>
      <c r="M71" s="588"/>
      <c r="N71" s="588"/>
    </row>
    <row r="72" spans="1:14" s="277" customFormat="1" x14ac:dyDescent="0.25">
      <c r="A72" s="282" t="s">
        <v>201</v>
      </c>
      <c r="B72" s="580">
        <v>998731</v>
      </c>
      <c r="C72" s="283"/>
      <c r="D72" s="681">
        <v>0.18</v>
      </c>
      <c r="E72" s="689">
        <v>0.18</v>
      </c>
      <c r="F72" s="284" t="s">
        <v>243</v>
      </c>
      <c r="G72" s="285" t="s">
        <v>316</v>
      </c>
      <c r="H72" s="286">
        <v>2</v>
      </c>
      <c r="I72" s="287"/>
      <c r="J72" s="619">
        <f t="shared" si="0"/>
        <v>0</v>
      </c>
      <c r="K72" s="611">
        <f t="shared" si="8"/>
        <v>0</v>
      </c>
      <c r="L72" s="588"/>
      <c r="M72" s="588"/>
      <c r="N72" s="588"/>
    </row>
    <row r="73" spans="1:14" s="277" customFormat="1" x14ac:dyDescent="0.25">
      <c r="A73" s="282" t="s">
        <v>202</v>
      </c>
      <c r="B73" s="580">
        <v>998731</v>
      </c>
      <c r="C73" s="283"/>
      <c r="D73" s="681">
        <v>0.18</v>
      </c>
      <c r="E73" s="689">
        <v>0.18</v>
      </c>
      <c r="F73" s="284" t="s">
        <v>515</v>
      </c>
      <c r="G73" s="285" t="s">
        <v>316</v>
      </c>
      <c r="H73" s="286">
        <v>1</v>
      </c>
      <c r="I73" s="287"/>
      <c r="J73" s="619">
        <f t="shared" si="0"/>
        <v>0</v>
      </c>
      <c r="K73" s="611">
        <f t="shared" si="8"/>
        <v>0</v>
      </c>
      <c r="L73" s="588"/>
      <c r="M73" s="588"/>
      <c r="N73" s="588"/>
    </row>
    <row r="74" spans="1:14" s="277" customFormat="1" x14ac:dyDescent="0.25">
      <c r="A74" s="282" t="s">
        <v>204</v>
      </c>
      <c r="B74" s="580">
        <v>998731</v>
      </c>
      <c r="C74" s="283"/>
      <c r="D74" s="681">
        <v>0.18</v>
      </c>
      <c r="E74" s="689">
        <v>0.18</v>
      </c>
      <c r="F74" s="284" t="s">
        <v>249</v>
      </c>
      <c r="G74" s="285" t="s">
        <v>316</v>
      </c>
      <c r="H74" s="286">
        <v>1</v>
      </c>
      <c r="I74" s="287"/>
      <c r="J74" s="619">
        <f t="shared" si="0"/>
        <v>0</v>
      </c>
      <c r="K74" s="611">
        <f t="shared" si="8"/>
        <v>0</v>
      </c>
      <c r="L74" s="588"/>
      <c r="M74" s="588"/>
      <c r="N74" s="588"/>
    </row>
    <row r="75" spans="1:14" s="277" customFormat="1" ht="31.5" x14ac:dyDescent="0.25">
      <c r="A75" s="282" t="s">
        <v>208</v>
      </c>
      <c r="B75" s="580">
        <v>998731</v>
      </c>
      <c r="C75" s="283"/>
      <c r="D75" s="681">
        <v>0.18</v>
      </c>
      <c r="E75" s="689">
        <v>0.18</v>
      </c>
      <c r="F75" s="284" t="s">
        <v>673</v>
      </c>
      <c r="G75" s="285" t="s">
        <v>316</v>
      </c>
      <c r="H75" s="286">
        <v>3</v>
      </c>
      <c r="I75" s="287"/>
      <c r="J75" s="619">
        <f t="shared" si="0"/>
        <v>0</v>
      </c>
      <c r="K75" s="611">
        <f t="shared" si="8"/>
        <v>0</v>
      </c>
      <c r="L75" s="588"/>
      <c r="M75" s="588"/>
      <c r="N75" s="588"/>
    </row>
    <row r="76" spans="1:14" s="277" customFormat="1" ht="31.5" x14ac:dyDescent="0.25">
      <c r="A76" s="282">
        <v>1.2</v>
      </c>
      <c r="B76" s="580">
        <v>998736</v>
      </c>
      <c r="C76" s="283"/>
      <c r="D76" s="681">
        <v>0.18</v>
      </c>
      <c r="E76" s="689">
        <v>0.18</v>
      </c>
      <c r="F76" s="284" t="s">
        <v>250</v>
      </c>
      <c r="G76" s="285" t="s">
        <v>315</v>
      </c>
      <c r="H76" s="286">
        <v>30</v>
      </c>
      <c r="I76" s="287"/>
      <c r="J76" s="619">
        <f t="shared" si="0"/>
        <v>0</v>
      </c>
      <c r="K76" s="611">
        <f t="shared" si="8"/>
        <v>0</v>
      </c>
      <c r="L76" s="588"/>
      <c r="M76" s="588"/>
      <c r="N76" s="588"/>
    </row>
    <row r="77" spans="1:14" s="277" customFormat="1" ht="110.25" x14ac:dyDescent="0.25">
      <c r="A77" s="279">
        <v>2</v>
      </c>
      <c r="B77" s="579"/>
      <c r="C77" s="688"/>
      <c r="D77" s="681">
        <v>0.18</v>
      </c>
      <c r="E77" s="689">
        <v>0.18</v>
      </c>
      <c r="F77" s="284" t="s">
        <v>251</v>
      </c>
      <c r="G77" s="285" t="s">
        <v>316</v>
      </c>
      <c r="H77" s="286">
        <v>2</v>
      </c>
      <c r="I77" s="287"/>
      <c r="J77" s="619">
        <f t="shared" si="0"/>
        <v>0</v>
      </c>
      <c r="K77" s="611">
        <f t="shared" si="8"/>
        <v>0</v>
      </c>
      <c r="L77" s="588"/>
      <c r="M77" s="588"/>
      <c r="N77" s="588"/>
    </row>
    <row r="78" spans="1:14" s="277" customFormat="1" x14ac:dyDescent="0.25">
      <c r="A78" s="279" t="s">
        <v>210</v>
      </c>
      <c r="B78" s="580"/>
      <c r="C78" s="599"/>
      <c r="D78" s="611"/>
      <c r="E78" s="611"/>
      <c r="F78" s="280" t="s">
        <v>252</v>
      </c>
      <c r="G78" s="285"/>
      <c r="H78" s="286"/>
      <c r="I78" s="621"/>
      <c r="J78" s="619"/>
      <c r="K78" s="611"/>
      <c r="L78" s="588"/>
      <c r="M78" s="588"/>
      <c r="N78" s="588"/>
    </row>
    <row r="79" spans="1:14" s="277" customFormat="1" x14ac:dyDescent="0.25">
      <c r="A79" s="282">
        <v>1.1000000000000001</v>
      </c>
      <c r="B79" s="580">
        <v>998736</v>
      </c>
      <c r="C79" s="283"/>
      <c r="D79" s="681">
        <v>0.18</v>
      </c>
      <c r="E79" s="689">
        <v>0.18</v>
      </c>
      <c r="F79" s="284" t="s">
        <v>253</v>
      </c>
      <c r="G79" s="285" t="s">
        <v>316</v>
      </c>
      <c r="H79" s="286">
        <v>1</v>
      </c>
      <c r="I79" s="287"/>
      <c r="J79" s="619">
        <f t="shared" si="0"/>
        <v>0</v>
      </c>
      <c r="K79" s="611">
        <f t="shared" ref="K79:K84" si="9">IF(E79="",D79*J79,E79*J79)</f>
        <v>0</v>
      </c>
      <c r="L79" s="588"/>
      <c r="M79" s="588"/>
      <c r="N79" s="588"/>
    </row>
    <row r="80" spans="1:14" s="277" customFormat="1" x14ac:dyDescent="0.25">
      <c r="A80" s="282">
        <v>1.2</v>
      </c>
      <c r="B80" s="580">
        <v>998736</v>
      </c>
      <c r="C80" s="283"/>
      <c r="D80" s="681">
        <v>0.18</v>
      </c>
      <c r="E80" s="689">
        <v>0.18</v>
      </c>
      <c r="F80" s="284" t="s">
        <v>254</v>
      </c>
      <c r="G80" s="285" t="s">
        <v>316</v>
      </c>
      <c r="H80" s="286">
        <v>1</v>
      </c>
      <c r="I80" s="287"/>
      <c r="J80" s="619">
        <f t="shared" si="0"/>
        <v>0</v>
      </c>
      <c r="K80" s="611">
        <f t="shared" si="9"/>
        <v>0</v>
      </c>
      <c r="L80" s="588"/>
      <c r="M80" s="588"/>
      <c r="N80" s="588"/>
    </row>
    <row r="81" spans="1:14" s="277" customFormat="1" x14ac:dyDescent="0.25">
      <c r="A81" s="282">
        <v>1.3</v>
      </c>
      <c r="B81" s="580">
        <v>998731</v>
      </c>
      <c r="C81" s="283"/>
      <c r="D81" s="681">
        <v>0.18</v>
      </c>
      <c r="E81" s="689">
        <v>0.18</v>
      </c>
      <c r="F81" s="284" t="s">
        <v>255</v>
      </c>
      <c r="G81" s="285" t="s">
        <v>316</v>
      </c>
      <c r="H81" s="286">
        <v>1</v>
      </c>
      <c r="I81" s="287"/>
      <c r="J81" s="619">
        <f t="shared" si="0"/>
        <v>0</v>
      </c>
      <c r="K81" s="611">
        <f t="shared" si="9"/>
        <v>0</v>
      </c>
      <c r="L81" s="588"/>
      <c r="M81" s="588"/>
      <c r="N81" s="588"/>
    </row>
    <row r="82" spans="1:14" s="277" customFormat="1" x14ac:dyDescent="0.25">
      <c r="A82" s="282">
        <v>1.4</v>
      </c>
      <c r="B82" s="580">
        <v>998736</v>
      </c>
      <c r="C82" s="283"/>
      <c r="D82" s="681">
        <v>0.18</v>
      </c>
      <c r="E82" s="689">
        <v>0.18</v>
      </c>
      <c r="F82" s="284" t="s">
        <v>256</v>
      </c>
      <c r="G82" s="285" t="s">
        <v>316</v>
      </c>
      <c r="H82" s="286">
        <v>1</v>
      </c>
      <c r="I82" s="287"/>
      <c r="J82" s="619">
        <f t="shared" si="0"/>
        <v>0</v>
      </c>
      <c r="K82" s="611">
        <f t="shared" si="9"/>
        <v>0</v>
      </c>
      <c r="L82" s="588"/>
      <c r="M82" s="588"/>
      <c r="N82" s="588"/>
    </row>
    <row r="83" spans="1:14" s="277" customFormat="1" x14ac:dyDescent="0.25">
      <c r="A83" s="282">
        <v>1.5</v>
      </c>
      <c r="B83" s="579">
        <v>998736</v>
      </c>
      <c r="C83" s="688"/>
      <c r="D83" s="681">
        <v>0.18</v>
      </c>
      <c r="E83" s="689">
        <v>0.18</v>
      </c>
      <c r="F83" s="284" t="s">
        <v>257</v>
      </c>
      <c r="G83" s="285" t="s">
        <v>316</v>
      </c>
      <c r="H83" s="286">
        <v>2</v>
      </c>
      <c r="I83" s="287"/>
      <c r="J83" s="619">
        <f t="shared" si="0"/>
        <v>0</v>
      </c>
      <c r="K83" s="611">
        <f t="shared" si="9"/>
        <v>0</v>
      </c>
      <c r="L83" s="588"/>
      <c r="M83" s="588"/>
      <c r="N83" s="588"/>
    </row>
    <row r="84" spans="1:14" s="277" customFormat="1" x14ac:dyDescent="0.25">
      <c r="A84" s="282">
        <v>1.6</v>
      </c>
      <c r="B84" s="582">
        <v>998736</v>
      </c>
      <c r="C84" s="939"/>
      <c r="D84" s="681">
        <v>0.18</v>
      </c>
      <c r="E84" s="689">
        <v>0.18</v>
      </c>
      <c r="F84" s="284" t="s">
        <v>258</v>
      </c>
      <c r="G84" s="285" t="s">
        <v>316</v>
      </c>
      <c r="H84" s="286">
        <v>2</v>
      </c>
      <c r="I84" s="287"/>
      <c r="J84" s="619">
        <f t="shared" ref="J84:J147" si="10">(H84*I84)</f>
        <v>0</v>
      </c>
      <c r="K84" s="611">
        <f t="shared" si="9"/>
        <v>0</v>
      </c>
      <c r="L84" s="588"/>
      <c r="M84" s="588"/>
      <c r="N84" s="588"/>
    </row>
    <row r="85" spans="1:14" s="277" customFormat="1" ht="31.5" x14ac:dyDescent="0.25">
      <c r="A85" s="292" t="s">
        <v>474</v>
      </c>
      <c r="B85" s="580"/>
      <c r="C85" s="599"/>
      <c r="D85" s="611"/>
      <c r="E85" s="611"/>
      <c r="F85" s="290" t="s">
        <v>516</v>
      </c>
      <c r="G85" s="285"/>
      <c r="H85" s="286"/>
      <c r="I85" s="621"/>
      <c r="J85" s="619"/>
      <c r="K85" s="611"/>
      <c r="L85" s="588"/>
      <c r="M85" s="588"/>
      <c r="N85" s="588"/>
    </row>
    <row r="86" spans="1:14" s="277" customFormat="1" ht="31.5" x14ac:dyDescent="0.25">
      <c r="A86" s="292">
        <v>1</v>
      </c>
      <c r="B86" s="580"/>
      <c r="C86" s="599"/>
      <c r="D86" s="611"/>
      <c r="E86" s="611"/>
      <c r="F86" s="290" t="s">
        <v>720</v>
      </c>
      <c r="G86" s="285"/>
      <c r="H86" s="286"/>
      <c r="I86" s="621"/>
      <c r="J86" s="619"/>
      <c r="K86" s="611"/>
      <c r="L86" s="588"/>
      <c r="M86" s="588"/>
      <c r="N86" s="588"/>
    </row>
    <row r="87" spans="1:14" s="277" customFormat="1" x14ac:dyDescent="0.25">
      <c r="A87" s="293" t="s">
        <v>218</v>
      </c>
      <c r="B87" s="580"/>
      <c r="C87" s="599"/>
      <c r="D87" s="611"/>
      <c r="E87" s="611"/>
      <c r="F87" s="294" t="s">
        <v>517</v>
      </c>
      <c r="G87" s="285"/>
      <c r="H87" s="286"/>
      <c r="I87" s="621"/>
      <c r="J87" s="619"/>
      <c r="K87" s="611"/>
      <c r="L87" s="588"/>
      <c r="M87" s="588"/>
      <c r="N87" s="588"/>
    </row>
    <row r="88" spans="1:14" s="277" customFormat="1" x14ac:dyDescent="0.25">
      <c r="A88" s="295" t="s">
        <v>475</v>
      </c>
      <c r="B88" s="579">
        <v>998736</v>
      </c>
      <c r="C88" s="688"/>
      <c r="D88" s="681">
        <v>0.18</v>
      </c>
      <c r="E88" s="689">
        <v>0.18</v>
      </c>
      <c r="F88" s="294" t="s">
        <v>518</v>
      </c>
      <c r="G88" s="296" t="s">
        <v>316</v>
      </c>
      <c r="H88" s="286">
        <v>3</v>
      </c>
      <c r="I88" s="287"/>
      <c r="J88" s="619">
        <f t="shared" si="10"/>
        <v>0</v>
      </c>
      <c r="K88" s="611">
        <f t="shared" ref="K88:K92" si="11">IF(E88="",D88*J88,E88*J88)</f>
        <v>0</v>
      </c>
      <c r="L88" s="588"/>
      <c r="M88" s="588"/>
      <c r="N88" s="588"/>
    </row>
    <row r="89" spans="1:14" s="277" customFormat="1" x14ac:dyDescent="0.25">
      <c r="A89" s="295" t="s">
        <v>476</v>
      </c>
      <c r="B89" s="579">
        <v>998736</v>
      </c>
      <c r="C89" s="688"/>
      <c r="D89" s="681">
        <v>0.18</v>
      </c>
      <c r="E89" s="689">
        <v>0.18</v>
      </c>
      <c r="F89" s="294" t="s">
        <v>519</v>
      </c>
      <c r="G89" s="296" t="s">
        <v>316</v>
      </c>
      <c r="H89" s="286">
        <v>3</v>
      </c>
      <c r="I89" s="287"/>
      <c r="J89" s="619">
        <f t="shared" si="10"/>
        <v>0</v>
      </c>
      <c r="K89" s="611">
        <f t="shared" si="11"/>
        <v>0</v>
      </c>
      <c r="L89" s="588"/>
      <c r="M89" s="588"/>
      <c r="N89" s="588"/>
    </row>
    <row r="90" spans="1:14" s="277" customFormat="1" x14ac:dyDescent="0.25">
      <c r="A90" s="293" t="s">
        <v>219</v>
      </c>
      <c r="B90" s="580">
        <v>998736</v>
      </c>
      <c r="C90" s="297"/>
      <c r="D90" s="681">
        <v>0.18</v>
      </c>
      <c r="E90" s="689">
        <v>0.18</v>
      </c>
      <c r="F90" s="294" t="s">
        <v>520</v>
      </c>
      <c r="G90" s="296" t="s">
        <v>316</v>
      </c>
      <c r="H90" s="286">
        <v>2</v>
      </c>
      <c r="I90" s="287"/>
      <c r="J90" s="619">
        <f t="shared" si="10"/>
        <v>0</v>
      </c>
      <c r="K90" s="611">
        <f t="shared" si="11"/>
        <v>0</v>
      </c>
      <c r="L90" s="588"/>
      <c r="M90" s="588"/>
      <c r="N90" s="588"/>
    </row>
    <row r="91" spans="1:14" s="277" customFormat="1" ht="31.5" x14ac:dyDescent="0.25">
      <c r="A91" s="298" t="s">
        <v>477</v>
      </c>
      <c r="B91" s="580">
        <v>998736</v>
      </c>
      <c r="C91" s="297"/>
      <c r="D91" s="681">
        <v>0.18</v>
      </c>
      <c r="E91" s="689">
        <v>0.18</v>
      </c>
      <c r="F91" s="294" t="s">
        <v>521</v>
      </c>
      <c r="G91" s="296" t="s">
        <v>316</v>
      </c>
      <c r="H91" s="286">
        <v>2</v>
      </c>
      <c r="I91" s="287"/>
      <c r="J91" s="619">
        <f t="shared" si="10"/>
        <v>0</v>
      </c>
      <c r="K91" s="611">
        <f t="shared" si="11"/>
        <v>0</v>
      </c>
      <c r="L91" s="588"/>
      <c r="M91" s="588"/>
      <c r="N91" s="588"/>
    </row>
    <row r="92" spans="1:14" s="277" customFormat="1" x14ac:dyDescent="0.25">
      <c r="A92" s="298" t="s">
        <v>478</v>
      </c>
      <c r="B92" s="580">
        <v>998736</v>
      </c>
      <c r="C92" s="297"/>
      <c r="D92" s="681">
        <v>0.18</v>
      </c>
      <c r="E92" s="689">
        <v>0.18</v>
      </c>
      <c r="F92" s="294" t="s">
        <v>522</v>
      </c>
      <c r="G92" s="296" t="s">
        <v>316</v>
      </c>
      <c r="H92" s="286">
        <v>1</v>
      </c>
      <c r="I92" s="287"/>
      <c r="J92" s="619">
        <f t="shared" si="10"/>
        <v>0</v>
      </c>
      <c r="K92" s="611">
        <f t="shared" si="11"/>
        <v>0</v>
      </c>
      <c r="L92" s="588"/>
      <c r="M92" s="588"/>
      <c r="N92" s="588"/>
    </row>
    <row r="93" spans="1:14" s="277" customFormat="1" x14ac:dyDescent="0.25">
      <c r="A93" s="298" t="s">
        <v>479</v>
      </c>
      <c r="B93" s="579"/>
      <c r="C93" s="597"/>
      <c r="D93" s="611"/>
      <c r="E93" s="611"/>
      <c r="F93" s="290" t="s">
        <v>523</v>
      </c>
      <c r="G93" s="296"/>
      <c r="H93" s="286"/>
      <c r="I93" s="620"/>
      <c r="J93" s="619"/>
      <c r="K93" s="611"/>
      <c r="L93" s="588"/>
      <c r="M93" s="588"/>
      <c r="N93" s="588"/>
    </row>
    <row r="94" spans="1:14" s="277" customFormat="1" ht="31.5" x14ac:dyDescent="0.25">
      <c r="A94" s="298" t="s">
        <v>211</v>
      </c>
      <c r="B94" s="580">
        <v>998734</v>
      </c>
      <c r="C94" s="283"/>
      <c r="D94" s="681">
        <v>0.18</v>
      </c>
      <c r="E94" s="689">
        <v>0.18</v>
      </c>
      <c r="F94" s="294" t="s">
        <v>524</v>
      </c>
      <c r="G94" s="296" t="s">
        <v>316</v>
      </c>
      <c r="H94" s="286">
        <v>2</v>
      </c>
      <c r="I94" s="287"/>
      <c r="J94" s="619">
        <f t="shared" si="10"/>
        <v>0</v>
      </c>
      <c r="K94" s="611">
        <f t="shared" ref="K94:K96" si="12">IF(E94="",D94*J94,E94*J94)</f>
        <v>0</v>
      </c>
      <c r="L94" s="588"/>
      <c r="M94" s="588"/>
      <c r="N94" s="588"/>
    </row>
    <row r="95" spans="1:14" s="277" customFormat="1" ht="47.25" x14ac:dyDescent="0.25">
      <c r="A95" s="298" t="s">
        <v>212</v>
      </c>
      <c r="B95" s="580">
        <v>998734</v>
      </c>
      <c r="C95" s="283"/>
      <c r="D95" s="681">
        <v>0.18</v>
      </c>
      <c r="E95" s="689">
        <v>0.18</v>
      </c>
      <c r="F95" s="294" t="s">
        <v>525</v>
      </c>
      <c r="G95" s="296" t="s">
        <v>316</v>
      </c>
      <c r="H95" s="286">
        <v>2</v>
      </c>
      <c r="I95" s="287"/>
      <c r="J95" s="619">
        <f t="shared" si="10"/>
        <v>0</v>
      </c>
      <c r="K95" s="611">
        <f t="shared" si="12"/>
        <v>0</v>
      </c>
      <c r="L95" s="588"/>
      <c r="M95" s="588"/>
      <c r="N95" s="588"/>
    </row>
    <row r="96" spans="1:14" s="277" customFormat="1" ht="78.75" x14ac:dyDescent="0.25">
      <c r="A96" s="298" t="s">
        <v>213</v>
      </c>
      <c r="B96" s="579"/>
      <c r="C96" s="688"/>
      <c r="D96" s="681">
        <v>0.18</v>
      </c>
      <c r="E96" s="689">
        <v>0.18</v>
      </c>
      <c r="F96" s="294" t="s">
        <v>771</v>
      </c>
      <c r="G96" s="296" t="s">
        <v>317</v>
      </c>
      <c r="H96" s="286">
        <v>1</v>
      </c>
      <c r="I96" s="287"/>
      <c r="J96" s="619">
        <f t="shared" si="10"/>
        <v>0</v>
      </c>
      <c r="K96" s="611">
        <f t="shared" si="12"/>
        <v>0</v>
      </c>
      <c r="L96" s="588"/>
      <c r="M96" s="588"/>
      <c r="N96" s="588"/>
    </row>
    <row r="97" spans="1:14" s="277" customFormat="1" x14ac:dyDescent="0.25">
      <c r="A97" s="298"/>
      <c r="B97" s="580"/>
      <c r="C97" s="599"/>
      <c r="D97" s="611"/>
      <c r="E97" s="611"/>
      <c r="F97" s="294"/>
      <c r="G97" s="296"/>
      <c r="H97" s="286"/>
      <c r="I97" s="621"/>
      <c r="J97" s="619"/>
      <c r="K97" s="611"/>
      <c r="L97" s="588"/>
      <c r="M97" s="588"/>
      <c r="N97" s="588"/>
    </row>
    <row r="98" spans="1:14" s="277" customFormat="1" x14ac:dyDescent="0.25">
      <c r="A98" s="282"/>
      <c r="B98" s="579"/>
      <c r="C98" s="597"/>
      <c r="D98" s="611"/>
      <c r="E98" s="611"/>
      <c r="F98" s="284"/>
      <c r="G98" s="285"/>
      <c r="H98" s="286"/>
      <c r="I98" s="620"/>
      <c r="J98" s="619"/>
      <c r="K98" s="611"/>
      <c r="L98" s="588"/>
      <c r="M98" s="588"/>
      <c r="N98" s="588"/>
    </row>
    <row r="99" spans="1:14" s="277" customFormat="1" ht="47.25" x14ac:dyDescent="0.25">
      <c r="A99" s="279">
        <v>2</v>
      </c>
      <c r="B99" s="580"/>
      <c r="C99" s="599"/>
      <c r="D99" s="611"/>
      <c r="E99" s="611"/>
      <c r="F99" s="280" t="s">
        <v>721</v>
      </c>
      <c r="G99" s="285"/>
      <c r="H99" s="286"/>
      <c r="I99" s="621"/>
      <c r="J99" s="619"/>
      <c r="K99" s="611"/>
      <c r="L99" s="588"/>
      <c r="M99" s="588"/>
      <c r="N99" s="588"/>
    </row>
    <row r="100" spans="1:14" s="277" customFormat="1" ht="31.5" x14ac:dyDescent="0.25">
      <c r="A100" s="293" t="s">
        <v>218</v>
      </c>
      <c r="B100" s="579">
        <v>998736</v>
      </c>
      <c r="C100" s="688"/>
      <c r="D100" s="681">
        <v>0.18</v>
      </c>
      <c r="E100" s="689">
        <v>0.18</v>
      </c>
      <c r="F100" s="294" t="s">
        <v>527</v>
      </c>
      <c r="G100" s="285" t="s">
        <v>316</v>
      </c>
      <c r="H100" s="286">
        <v>8</v>
      </c>
      <c r="I100" s="287"/>
      <c r="J100" s="619">
        <f t="shared" si="10"/>
        <v>0</v>
      </c>
      <c r="K100" s="611">
        <f t="shared" ref="K100:K101" si="13">IF(E100="",D100*J100,E100*J100)</f>
        <v>0</v>
      </c>
      <c r="L100" s="588"/>
      <c r="M100" s="588"/>
      <c r="N100" s="588"/>
    </row>
    <row r="101" spans="1:14" s="277" customFormat="1" x14ac:dyDescent="0.25">
      <c r="A101" s="293" t="s">
        <v>219</v>
      </c>
      <c r="B101" s="580">
        <v>998736</v>
      </c>
      <c r="C101" s="283"/>
      <c r="D101" s="681">
        <v>0.18</v>
      </c>
      <c r="E101" s="689">
        <v>0.18</v>
      </c>
      <c r="F101" s="294" t="s">
        <v>520</v>
      </c>
      <c r="G101" s="296" t="s">
        <v>316</v>
      </c>
      <c r="H101" s="286">
        <v>4</v>
      </c>
      <c r="I101" s="287"/>
      <c r="J101" s="619">
        <f t="shared" si="10"/>
        <v>0</v>
      </c>
      <c r="K101" s="611">
        <f t="shared" si="13"/>
        <v>0</v>
      </c>
      <c r="L101" s="588"/>
      <c r="M101" s="588"/>
      <c r="N101" s="588"/>
    </row>
    <row r="102" spans="1:14" s="277" customFormat="1" ht="31.5" x14ac:dyDescent="0.25">
      <c r="A102" s="279" t="s">
        <v>216</v>
      </c>
      <c r="B102" s="580"/>
      <c r="C102" s="599"/>
      <c r="D102" s="611"/>
      <c r="E102" s="611"/>
      <c r="F102" s="280" t="s">
        <v>259</v>
      </c>
      <c r="G102" s="285"/>
      <c r="H102" s="286"/>
      <c r="I102" s="621"/>
      <c r="J102" s="619"/>
      <c r="K102" s="611"/>
      <c r="L102" s="588"/>
      <c r="M102" s="588"/>
      <c r="N102" s="588"/>
    </row>
    <row r="103" spans="1:14" s="277" customFormat="1" ht="126" x14ac:dyDescent="0.25">
      <c r="A103" s="282"/>
      <c r="B103" s="580"/>
      <c r="C103" s="599"/>
      <c r="D103" s="611"/>
      <c r="E103" s="611"/>
      <c r="F103" s="284" t="s">
        <v>260</v>
      </c>
      <c r="G103" s="285"/>
      <c r="H103" s="286"/>
      <c r="I103" s="621"/>
      <c r="J103" s="619"/>
      <c r="K103" s="611"/>
      <c r="L103" s="588"/>
      <c r="M103" s="588"/>
      <c r="N103" s="588"/>
    </row>
    <row r="104" spans="1:14" s="277" customFormat="1" x14ac:dyDescent="0.25">
      <c r="A104" s="282" t="s">
        <v>211</v>
      </c>
      <c r="B104" s="579">
        <v>998736</v>
      </c>
      <c r="C104" s="688"/>
      <c r="D104" s="681">
        <v>0.18</v>
      </c>
      <c r="E104" s="689">
        <v>0.18</v>
      </c>
      <c r="F104" s="284" t="s">
        <v>528</v>
      </c>
      <c r="G104" s="285" t="s">
        <v>594</v>
      </c>
      <c r="H104" s="286">
        <v>6</v>
      </c>
      <c r="I104" s="287"/>
      <c r="J104" s="619">
        <f t="shared" si="10"/>
        <v>0</v>
      </c>
      <c r="K104" s="611">
        <f t="shared" ref="K104:K106" si="14">IF(E104="",D104*J104,E104*J104)</f>
        <v>0</v>
      </c>
      <c r="L104" s="588"/>
      <c r="M104" s="588"/>
      <c r="N104" s="588"/>
    </row>
    <row r="105" spans="1:14" s="277" customFormat="1" x14ac:dyDescent="0.25">
      <c r="A105" s="282" t="s">
        <v>212</v>
      </c>
      <c r="B105" s="579">
        <v>998736</v>
      </c>
      <c r="C105" s="688"/>
      <c r="D105" s="681">
        <v>0.18</v>
      </c>
      <c r="E105" s="689">
        <v>0.18</v>
      </c>
      <c r="F105" s="284" t="s">
        <v>529</v>
      </c>
      <c r="G105" s="285" t="s">
        <v>594</v>
      </c>
      <c r="H105" s="286">
        <v>7</v>
      </c>
      <c r="I105" s="287"/>
      <c r="J105" s="619">
        <f t="shared" si="10"/>
        <v>0</v>
      </c>
      <c r="K105" s="611">
        <f t="shared" si="14"/>
        <v>0</v>
      </c>
      <c r="L105" s="588"/>
      <c r="M105" s="588"/>
      <c r="N105" s="588"/>
    </row>
    <row r="106" spans="1:14" s="277" customFormat="1" ht="31.5" x14ac:dyDescent="0.25">
      <c r="A106" s="282" t="s">
        <v>213</v>
      </c>
      <c r="B106" s="580">
        <v>998736</v>
      </c>
      <c r="C106" s="283"/>
      <c r="D106" s="681">
        <v>0.18</v>
      </c>
      <c r="E106" s="689">
        <v>0.18</v>
      </c>
      <c r="F106" s="284" t="s">
        <v>261</v>
      </c>
      <c r="G106" s="285" t="s">
        <v>316</v>
      </c>
      <c r="H106" s="286">
        <v>1</v>
      </c>
      <c r="I106" s="287"/>
      <c r="J106" s="619">
        <f t="shared" si="10"/>
        <v>0</v>
      </c>
      <c r="K106" s="611">
        <f t="shared" si="14"/>
        <v>0</v>
      </c>
      <c r="L106" s="588"/>
      <c r="M106" s="588"/>
      <c r="N106" s="588"/>
    </row>
    <row r="107" spans="1:14" s="277" customFormat="1" x14ac:dyDescent="0.25">
      <c r="A107" s="279" t="s">
        <v>480</v>
      </c>
      <c r="B107" s="580"/>
      <c r="C107" s="599"/>
      <c r="D107" s="611"/>
      <c r="E107" s="611"/>
      <c r="F107" s="280" t="s">
        <v>530</v>
      </c>
      <c r="G107" s="285"/>
      <c r="H107" s="286"/>
      <c r="I107" s="621"/>
      <c r="J107" s="619"/>
      <c r="K107" s="611"/>
      <c r="L107" s="588"/>
      <c r="M107" s="588"/>
      <c r="N107" s="588"/>
    </row>
    <row r="108" spans="1:14" s="277" customFormat="1" ht="47.25" x14ac:dyDescent="0.25">
      <c r="A108" s="299" t="s">
        <v>196</v>
      </c>
      <c r="B108" s="580"/>
      <c r="C108" s="599"/>
      <c r="D108" s="611"/>
      <c r="E108" s="611"/>
      <c r="F108" s="300" t="s">
        <v>531</v>
      </c>
      <c r="G108" s="301"/>
      <c r="H108" s="302"/>
      <c r="I108" s="621"/>
      <c r="J108" s="619"/>
      <c r="K108" s="611"/>
      <c r="L108" s="588"/>
      <c r="M108" s="588"/>
      <c r="N108" s="588"/>
    </row>
    <row r="109" spans="1:14" s="277" customFormat="1" x14ac:dyDescent="0.25">
      <c r="A109" s="299" t="s">
        <v>481</v>
      </c>
      <c r="B109" s="580"/>
      <c r="C109" s="599"/>
      <c r="D109" s="611"/>
      <c r="E109" s="611"/>
      <c r="F109" s="300" t="s">
        <v>532</v>
      </c>
      <c r="G109" s="301"/>
      <c r="H109" s="302"/>
      <c r="I109" s="621"/>
      <c r="J109" s="619"/>
      <c r="K109" s="611"/>
      <c r="L109" s="588"/>
      <c r="M109" s="588"/>
      <c r="N109" s="588"/>
    </row>
    <row r="110" spans="1:14" s="277" customFormat="1" ht="74.25" customHeight="1" x14ac:dyDescent="0.25">
      <c r="A110" s="583"/>
      <c r="B110" s="580">
        <v>998336</v>
      </c>
      <c r="C110" s="283"/>
      <c r="D110" s="681">
        <v>0.18</v>
      </c>
      <c r="E110" s="689">
        <v>0.18</v>
      </c>
      <c r="F110" s="303" t="s">
        <v>533</v>
      </c>
      <c r="G110" s="285" t="s">
        <v>315</v>
      </c>
      <c r="H110" s="302">
        <v>1</v>
      </c>
      <c r="I110" s="287"/>
      <c r="J110" s="619">
        <f t="shared" si="10"/>
        <v>0</v>
      </c>
      <c r="K110" s="611">
        <f>IF(E110="",D110*J110,E110*J110)</f>
        <v>0</v>
      </c>
      <c r="L110" s="588"/>
      <c r="M110" s="588"/>
      <c r="N110" s="588"/>
    </row>
    <row r="111" spans="1:14" s="277" customFormat="1" x14ac:dyDescent="0.25">
      <c r="A111" s="583"/>
      <c r="B111" s="580"/>
      <c r="C111" s="599"/>
      <c r="D111" s="611"/>
      <c r="E111" s="611"/>
      <c r="F111" s="300" t="s">
        <v>767</v>
      </c>
      <c r="G111" s="301"/>
      <c r="H111" s="302"/>
      <c r="I111" s="621"/>
      <c r="J111" s="619"/>
      <c r="K111" s="611"/>
      <c r="L111" s="588"/>
      <c r="M111" s="588"/>
      <c r="N111" s="588"/>
    </row>
    <row r="112" spans="1:14" s="277" customFormat="1" ht="126" x14ac:dyDescent="0.25">
      <c r="A112" s="299"/>
      <c r="B112" s="580">
        <v>998336</v>
      </c>
      <c r="C112" s="283"/>
      <c r="D112" s="681">
        <v>0.18</v>
      </c>
      <c r="E112" s="689">
        <v>0.18</v>
      </c>
      <c r="F112" s="303" t="s">
        <v>533</v>
      </c>
      <c r="G112" s="285" t="s">
        <v>315</v>
      </c>
      <c r="H112" s="302">
        <v>1</v>
      </c>
      <c r="I112" s="287"/>
      <c r="J112" s="619">
        <f t="shared" si="10"/>
        <v>0</v>
      </c>
      <c r="K112" s="611">
        <f>IF(E112="",D112*J112,E112*J112)</f>
        <v>0</v>
      </c>
      <c r="L112" s="588"/>
      <c r="M112" s="588"/>
      <c r="N112" s="588"/>
    </row>
    <row r="113" spans="1:14" s="277" customFormat="1" x14ac:dyDescent="0.25">
      <c r="A113" s="299" t="s">
        <v>482</v>
      </c>
      <c r="B113" s="580"/>
      <c r="C113" s="599"/>
      <c r="D113" s="611"/>
      <c r="E113" s="611"/>
      <c r="F113" s="300" t="s">
        <v>769</v>
      </c>
      <c r="G113" s="301"/>
      <c r="H113" s="302"/>
      <c r="I113" s="621"/>
      <c r="J113" s="619"/>
      <c r="K113" s="611"/>
      <c r="L113" s="588"/>
      <c r="M113" s="588"/>
      <c r="N113" s="588"/>
    </row>
    <row r="114" spans="1:14" s="277" customFormat="1" x14ac:dyDescent="0.25">
      <c r="A114" s="299"/>
      <c r="B114" s="580"/>
      <c r="C114" s="599"/>
      <c r="D114" s="611"/>
      <c r="E114" s="611"/>
      <c r="F114" s="300" t="s">
        <v>532</v>
      </c>
      <c r="G114" s="301"/>
      <c r="H114" s="302"/>
      <c r="I114" s="621"/>
      <c r="J114" s="619"/>
      <c r="K114" s="611"/>
      <c r="L114" s="588"/>
      <c r="M114" s="588"/>
      <c r="N114" s="588"/>
    </row>
    <row r="115" spans="1:14" s="277" customFormat="1" x14ac:dyDescent="0.25">
      <c r="A115" s="299" t="s">
        <v>218</v>
      </c>
      <c r="B115" s="581"/>
      <c r="C115" s="600"/>
      <c r="D115" s="684"/>
      <c r="E115" s="684"/>
      <c r="F115" s="303" t="s">
        <v>536</v>
      </c>
      <c r="G115" s="285" t="s">
        <v>315</v>
      </c>
      <c r="H115" s="302">
        <v>0</v>
      </c>
      <c r="I115" s="622"/>
      <c r="J115" s="619">
        <f t="shared" si="10"/>
        <v>0</v>
      </c>
      <c r="K115" s="611">
        <f t="shared" ref="K115:K116" si="15">IF(E115="",D115*J115,E115*J115)</f>
        <v>0</v>
      </c>
      <c r="L115" s="588"/>
      <c r="M115" s="588"/>
      <c r="N115" s="588"/>
    </row>
    <row r="116" spans="1:14" s="277" customFormat="1" x14ac:dyDescent="0.25">
      <c r="A116" s="299" t="s">
        <v>219</v>
      </c>
      <c r="B116" s="579">
        <v>998734</v>
      </c>
      <c r="C116" s="688"/>
      <c r="D116" s="681">
        <v>0.18</v>
      </c>
      <c r="E116" s="689">
        <v>0.18</v>
      </c>
      <c r="F116" s="303" t="s">
        <v>537</v>
      </c>
      <c r="G116" s="285" t="s">
        <v>315</v>
      </c>
      <c r="H116" s="302">
        <v>4</v>
      </c>
      <c r="I116" s="287"/>
      <c r="J116" s="619">
        <f t="shared" si="10"/>
        <v>0</v>
      </c>
      <c r="K116" s="611">
        <f t="shared" si="15"/>
        <v>0</v>
      </c>
      <c r="L116" s="588"/>
      <c r="M116" s="588"/>
      <c r="N116" s="588"/>
    </row>
    <row r="117" spans="1:14" s="277" customFormat="1" x14ac:dyDescent="0.25">
      <c r="A117" s="299"/>
      <c r="B117" s="579"/>
      <c r="C117" s="597"/>
      <c r="D117" s="611"/>
      <c r="E117" s="611"/>
      <c r="F117" s="300" t="s">
        <v>767</v>
      </c>
      <c r="G117" s="301"/>
      <c r="H117" s="302"/>
      <c r="I117" s="620"/>
      <c r="J117" s="619"/>
      <c r="K117" s="611"/>
      <c r="L117" s="588"/>
      <c r="M117" s="588"/>
      <c r="N117" s="588"/>
    </row>
    <row r="118" spans="1:14" s="277" customFormat="1" x14ac:dyDescent="0.25">
      <c r="A118" s="299" t="s">
        <v>218</v>
      </c>
      <c r="B118" s="580">
        <v>998734</v>
      </c>
      <c r="C118" s="283"/>
      <c r="D118" s="681">
        <v>0.18</v>
      </c>
      <c r="E118" s="689">
        <v>0.18</v>
      </c>
      <c r="F118" s="303" t="s">
        <v>536</v>
      </c>
      <c r="G118" s="285" t="s">
        <v>315</v>
      </c>
      <c r="H118" s="302">
        <v>4</v>
      </c>
      <c r="I118" s="287"/>
      <c r="J118" s="619">
        <f t="shared" si="10"/>
        <v>0</v>
      </c>
      <c r="K118" s="611">
        <f t="shared" ref="K118:K119" si="16">IF(E118="",D118*J118,E118*J118)</f>
        <v>0</v>
      </c>
      <c r="L118" s="588"/>
      <c r="M118" s="588"/>
      <c r="N118" s="588"/>
    </row>
    <row r="119" spans="1:14" s="277" customFormat="1" x14ac:dyDescent="0.25">
      <c r="A119" s="299" t="s">
        <v>219</v>
      </c>
      <c r="B119" s="579">
        <v>998734</v>
      </c>
      <c r="C119" s="688"/>
      <c r="D119" s="681">
        <v>0.18</v>
      </c>
      <c r="E119" s="689">
        <v>0.18</v>
      </c>
      <c r="F119" s="303" t="s">
        <v>537</v>
      </c>
      <c r="G119" s="285" t="s">
        <v>315</v>
      </c>
      <c r="H119" s="302">
        <v>2</v>
      </c>
      <c r="I119" s="287"/>
      <c r="J119" s="619">
        <f t="shared" si="10"/>
        <v>0</v>
      </c>
      <c r="K119" s="611">
        <f t="shared" si="16"/>
        <v>0</v>
      </c>
      <c r="L119" s="588"/>
      <c r="M119" s="588"/>
      <c r="N119" s="588"/>
    </row>
    <row r="120" spans="1:14" s="277" customFormat="1" x14ac:dyDescent="0.25">
      <c r="A120" s="299"/>
      <c r="B120" s="581"/>
      <c r="C120" s="600"/>
      <c r="D120" s="683"/>
      <c r="E120" s="683"/>
      <c r="F120" s="300"/>
      <c r="G120" s="301"/>
      <c r="H120" s="302"/>
      <c r="I120" s="622"/>
      <c r="J120" s="619"/>
      <c r="K120" s="611"/>
      <c r="L120" s="588"/>
      <c r="M120" s="588"/>
      <c r="N120" s="588"/>
    </row>
    <row r="121" spans="1:14" s="277" customFormat="1" x14ac:dyDescent="0.25">
      <c r="A121" s="299"/>
      <c r="B121" s="579"/>
      <c r="C121" s="597"/>
      <c r="D121" s="611"/>
      <c r="E121" s="611"/>
      <c r="F121" s="300" t="s">
        <v>768</v>
      </c>
      <c r="G121" s="301"/>
      <c r="H121" s="302"/>
      <c r="I121" s="620"/>
      <c r="J121" s="619"/>
      <c r="K121" s="611"/>
      <c r="L121" s="588"/>
      <c r="M121" s="588"/>
      <c r="N121" s="588"/>
    </row>
    <row r="122" spans="1:14" s="277" customFormat="1" x14ac:dyDescent="0.25">
      <c r="A122" s="299" t="s">
        <v>218</v>
      </c>
      <c r="B122" s="581"/>
      <c r="C122" s="600"/>
      <c r="D122" s="684"/>
      <c r="E122" s="684"/>
      <c r="F122" s="303" t="s">
        <v>536</v>
      </c>
      <c r="G122" s="285" t="s">
        <v>315</v>
      </c>
      <c r="H122" s="302">
        <v>0</v>
      </c>
      <c r="I122" s="622"/>
      <c r="J122" s="619">
        <f t="shared" si="10"/>
        <v>0</v>
      </c>
      <c r="K122" s="611">
        <f t="shared" ref="K122:K123" si="17">IF(E122="",D122*J122,E122*J122)</f>
        <v>0</v>
      </c>
      <c r="L122" s="588"/>
      <c r="M122" s="588"/>
      <c r="N122" s="588"/>
    </row>
    <row r="123" spans="1:14" s="277" customFormat="1" x14ac:dyDescent="0.25">
      <c r="A123" s="299" t="s">
        <v>219</v>
      </c>
      <c r="B123" s="579">
        <v>998734</v>
      </c>
      <c r="C123" s="688"/>
      <c r="D123" s="681">
        <v>0.18</v>
      </c>
      <c r="E123" s="689">
        <v>0.18</v>
      </c>
      <c r="F123" s="303" t="s">
        <v>537</v>
      </c>
      <c r="G123" s="285" t="s">
        <v>315</v>
      </c>
      <c r="H123" s="302">
        <v>2</v>
      </c>
      <c r="I123" s="287"/>
      <c r="J123" s="619">
        <f t="shared" si="10"/>
        <v>0</v>
      </c>
      <c r="K123" s="611">
        <f t="shared" si="17"/>
        <v>0</v>
      </c>
      <c r="L123" s="588"/>
      <c r="M123" s="588"/>
      <c r="N123" s="588"/>
    </row>
    <row r="124" spans="1:14" s="277" customFormat="1" x14ac:dyDescent="0.25">
      <c r="A124" s="299" t="s">
        <v>483</v>
      </c>
      <c r="B124" s="580"/>
      <c r="C124" s="599"/>
      <c r="D124" s="611"/>
      <c r="E124" s="611"/>
      <c r="F124" s="300" t="s">
        <v>539</v>
      </c>
      <c r="G124" s="301"/>
      <c r="H124" s="302"/>
      <c r="I124" s="621"/>
      <c r="J124" s="619"/>
      <c r="K124" s="611"/>
      <c r="L124" s="588"/>
      <c r="M124" s="588"/>
      <c r="N124" s="588"/>
    </row>
    <row r="125" spans="1:14" s="277" customFormat="1" x14ac:dyDescent="0.25">
      <c r="A125" s="299"/>
      <c r="B125" s="580"/>
      <c r="C125" s="599"/>
      <c r="D125" s="611"/>
      <c r="E125" s="611"/>
      <c r="F125" s="300" t="s">
        <v>532</v>
      </c>
      <c r="G125" s="301"/>
      <c r="H125" s="302"/>
      <c r="I125" s="621"/>
      <c r="J125" s="619"/>
      <c r="K125" s="611"/>
      <c r="L125" s="588"/>
      <c r="M125" s="588"/>
      <c r="N125" s="588"/>
    </row>
    <row r="126" spans="1:14" s="277" customFormat="1" ht="31.5" x14ac:dyDescent="0.25">
      <c r="A126" s="299" t="s">
        <v>218</v>
      </c>
      <c r="B126" s="580">
        <v>998734</v>
      </c>
      <c r="C126" s="283"/>
      <c r="D126" s="681">
        <v>0.18</v>
      </c>
      <c r="E126" s="689">
        <v>0.18</v>
      </c>
      <c r="F126" s="303" t="s">
        <v>540</v>
      </c>
      <c r="G126" s="285" t="s">
        <v>315</v>
      </c>
      <c r="H126" s="302">
        <v>2</v>
      </c>
      <c r="I126" s="287"/>
      <c r="J126" s="619">
        <f t="shared" si="10"/>
        <v>0</v>
      </c>
      <c r="K126" s="611">
        <f t="shared" ref="K126:K127" si="18">IF(E126="",D126*J126,E126*J126)</f>
        <v>0</v>
      </c>
      <c r="L126" s="588"/>
      <c r="M126" s="588"/>
      <c r="N126" s="588"/>
    </row>
    <row r="127" spans="1:14" s="277" customFormat="1" ht="47.25" x14ac:dyDescent="0.25">
      <c r="A127" s="299" t="s">
        <v>219</v>
      </c>
      <c r="B127" s="580">
        <v>998336</v>
      </c>
      <c r="C127" s="283"/>
      <c r="D127" s="681">
        <v>0.18</v>
      </c>
      <c r="E127" s="689">
        <v>0.18</v>
      </c>
      <c r="F127" s="303" t="s">
        <v>541</v>
      </c>
      <c r="G127" s="285" t="s">
        <v>315</v>
      </c>
      <c r="H127" s="302">
        <v>2</v>
      </c>
      <c r="I127" s="287"/>
      <c r="J127" s="619">
        <f t="shared" si="10"/>
        <v>0</v>
      </c>
      <c r="K127" s="611">
        <f t="shared" si="18"/>
        <v>0</v>
      </c>
      <c r="L127" s="588"/>
      <c r="M127" s="588"/>
      <c r="N127" s="588"/>
    </row>
    <row r="128" spans="1:14" s="277" customFormat="1" x14ac:dyDescent="0.25">
      <c r="A128" s="299"/>
      <c r="B128" s="580"/>
      <c r="C128" s="599"/>
      <c r="D128" s="611"/>
      <c r="E128" s="611"/>
      <c r="F128" s="300" t="s">
        <v>767</v>
      </c>
      <c r="G128" s="301"/>
      <c r="H128" s="302"/>
      <c r="I128" s="621"/>
      <c r="J128" s="619"/>
      <c r="K128" s="611"/>
      <c r="L128" s="588"/>
      <c r="M128" s="588"/>
      <c r="N128" s="588"/>
    </row>
    <row r="129" spans="1:14" s="277" customFormat="1" ht="31.5" x14ac:dyDescent="0.25">
      <c r="A129" s="299" t="s">
        <v>218</v>
      </c>
      <c r="B129" s="580">
        <v>998734</v>
      </c>
      <c r="C129" s="283"/>
      <c r="D129" s="681">
        <v>0.18</v>
      </c>
      <c r="E129" s="689">
        <v>0.18</v>
      </c>
      <c r="F129" s="303" t="s">
        <v>540</v>
      </c>
      <c r="G129" s="285" t="s">
        <v>315</v>
      </c>
      <c r="H129" s="302">
        <v>2</v>
      </c>
      <c r="I129" s="287"/>
      <c r="J129" s="619">
        <f t="shared" si="10"/>
        <v>0</v>
      </c>
      <c r="K129" s="611">
        <f t="shared" ref="K129:K130" si="19">IF(E129="",D129*J129,E129*J129)</f>
        <v>0</v>
      </c>
      <c r="L129" s="588"/>
      <c r="M129" s="588"/>
      <c r="N129" s="588"/>
    </row>
    <row r="130" spans="1:14" s="277" customFormat="1" ht="47.25" x14ac:dyDescent="0.25">
      <c r="A130" s="299" t="s">
        <v>219</v>
      </c>
      <c r="B130" s="580">
        <v>998336</v>
      </c>
      <c r="C130" s="283"/>
      <c r="D130" s="681">
        <v>0.18</v>
      </c>
      <c r="E130" s="689">
        <v>0.18</v>
      </c>
      <c r="F130" s="303" t="s">
        <v>541</v>
      </c>
      <c r="G130" s="285" t="s">
        <v>315</v>
      </c>
      <c r="H130" s="302">
        <v>2</v>
      </c>
      <c r="I130" s="287"/>
      <c r="J130" s="619">
        <f t="shared" si="10"/>
        <v>0</v>
      </c>
      <c r="K130" s="611">
        <f t="shared" si="19"/>
        <v>0</v>
      </c>
      <c r="L130" s="588"/>
      <c r="M130" s="588"/>
      <c r="N130" s="588"/>
    </row>
    <row r="131" spans="1:14" s="277" customFormat="1" x14ac:dyDescent="0.25">
      <c r="A131" s="299" t="s">
        <v>219</v>
      </c>
      <c r="B131" s="580"/>
      <c r="C131" s="599"/>
      <c r="D131" s="611"/>
      <c r="E131" s="611"/>
      <c r="F131" s="300" t="s">
        <v>542</v>
      </c>
      <c r="G131" s="301"/>
      <c r="H131" s="302"/>
      <c r="I131" s="621"/>
      <c r="J131" s="619"/>
      <c r="K131" s="611"/>
      <c r="L131" s="588"/>
      <c r="M131" s="588"/>
      <c r="N131" s="588"/>
    </row>
    <row r="132" spans="1:14" s="277" customFormat="1" ht="31.5" x14ac:dyDescent="0.25">
      <c r="A132" s="299">
        <v>2</v>
      </c>
      <c r="B132" s="580"/>
      <c r="C132" s="599"/>
      <c r="D132" s="611"/>
      <c r="E132" s="611"/>
      <c r="F132" s="300" t="s">
        <v>543</v>
      </c>
      <c r="G132" s="301"/>
      <c r="H132" s="302"/>
      <c r="I132" s="621"/>
      <c r="J132" s="619"/>
      <c r="K132" s="611"/>
      <c r="L132" s="588"/>
      <c r="M132" s="588"/>
      <c r="N132" s="588"/>
    </row>
    <row r="133" spans="1:14" s="277" customFormat="1" x14ac:dyDescent="0.25">
      <c r="A133" s="299"/>
      <c r="B133" s="580"/>
      <c r="C133" s="599"/>
      <c r="D133" s="611"/>
      <c r="E133" s="611"/>
      <c r="F133" s="300" t="s">
        <v>532</v>
      </c>
      <c r="G133" s="301"/>
      <c r="H133" s="302"/>
      <c r="I133" s="621"/>
      <c r="J133" s="619"/>
      <c r="K133" s="611"/>
      <c r="L133" s="588"/>
      <c r="M133" s="588"/>
      <c r="N133" s="588"/>
    </row>
    <row r="134" spans="1:14" s="277" customFormat="1" x14ac:dyDescent="0.25">
      <c r="A134" s="299" t="s">
        <v>481</v>
      </c>
      <c r="B134" s="580"/>
      <c r="C134" s="599"/>
      <c r="D134" s="611"/>
      <c r="E134" s="611"/>
      <c r="F134" s="300" t="s">
        <v>544</v>
      </c>
      <c r="G134" s="583"/>
      <c r="H134" s="623"/>
      <c r="I134" s="621"/>
      <c r="J134" s="619"/>
      <c r="K134" s="611"/>
      <c r="L134" s="588"/>
      <c r="M134" s="588"/>
      <c r="N134" s="588"/>
    </row>
    <row r="135" spans="1:14" s="277" customFormat="1" x14ac:dyDescent="0.25">
      <c r="A135" s="299" t="s">
        <v>218</v>
      </c>
      <c r="B135" s="580">
        <v>998734</v>
      </c>
      <c r="C135" s="283"/>
      <c r="D135" s="681">
        <v>0.18</v>
      </c>
      <c r="E135" s="689">
        <v>0.18</v>
      </c>
      <c r="F135" s="303" t="s">
        <v>545</v>
      </c>
      <c r="G135" s="301" t="s">
        <v>316</v>
      </c>
      <c r="H135" s="302">
        <v>1</v>
      </c>
      <c r="I135" s="287"/>
      <c r="J135" s="619">
        <f t="shared" si="10"/>
        <v>0</v>
      </c>
      <c r="K135" s="611">
        <f t="shared" ref="K135:K136" si="20">IF(E135="",D135*J135,E135*J135)</f>
        <v>0</v>
      </c>
      <c r="L135" s="588"/>
      <c r="M135" s="588"/>
      <c r="N135" s="588"/>
    </row>
    <row r="136" spans="1:14" s="277" customFormat="1" x14ac:dyDescent="0.25">
      <c r="A136" s="299" t="s">
        <v>219</v>
      </c>
      <c r="B136" s="579">
        <v>998734</v>
      </c>
      <c r="C136" s="688"/>
      <c r="D136" s="681">
        <v>0.18</v>
      </c>
      <c r="E136" s="689">
        <v>0.18</v>
      </c>
      <c r="F136" s="303" t="s">
        <v>546</v>
      </c>
      <c r="G136" s="301" t="s">
        <v>316</v>
      </c>
      <c r="H136" s="302">
        <v>1</v>
      </c>
      <c r="I136" s="287"/>
      <c r="J136" s="619">
        <f t="shared" si="10"/>
        <v>0</v>
      </c>
      <c r="K136" s="611">
        <f t="shared" si="20"/>
        <v>0</v>
      </c>
      <c r="L136" s="588"/>
      <c r="M136" s="588"/>
      <c r="N136" s="588"/>
    </row>
    <row r="137" spans="1:14" s="277" customFormat="1" x14ac:dyDescent="0.25">
      <c r="A137" s="299"/>
      <c r="B137" s="580"/>
      <c r="C137" s="599"/>
      <c r="D137" s="611"/>
      <c r="E137" s="611"/>
      <c r="F137" s="300" t="s">
        <v>767</v>
      </c>
      <c r="G137" s="301"/>
      <c r="H137" s="302"/>
      <c r="I137" s="621"/>
      <c r="J137" s="619"/>
      <c r="K137" s="611"/>
      <c r="L137" s="588"/>
      <c r="M137" s="588"/>
      <c r="N137" s="588"/>
    </row>
    <row r="138" spans="1:14" s="277" customFormat="1" x14ac:dyDescent="0.25">
      <c r="A138" s="299" t="s">
        <v>481</v>
      </c>
      <c r="B138" s="580"/>
      <c r="C138" s="599"/>
      <c r="D138" s="611"/>
      <c r="E138" s="611"/>
      <c r="F138" s="300" t="s">
        <v>544</v>
      </c>
      <c r="G138" s="301"/>
      <c r="H138" s="302"/>
      <c r="I138" s="621"/>
      <c r="J138" s="619"/>
      <c r="K138" s="611"/>
      <c r="L138" s="588"/>
      <c r="M138" s="588"/>
      <c r="N138" s="588"/>
    </row>
    <row r="139" spans="1:14" s="277" customFormat="1" x14ac:dyDescent="0.25">
      <c r="A139" s="299" t="s">
        <v>218</v>
      </c>
      <c r="B139" s="581"/>
      <c r="C139" s="600"/>
      <c r="D139" s="684"/>
      <c r="E139" s="684"/>
      <c r="F139" s="303" t="s">
        <v>545</v>
      </c>
      <c r="G139" s="301" t="s">
        <v>316</v>
      </c>
      <c r="H139" s="302">
        <v>0</v>
      </c>
      <c r="I139" s="624"/>
      <c r="J139" s="619">
        <f t="shared" si="10"/>
        <v>0</v>
      </c>
      <c r="K139" s="611">
        <f t="shared" ref="K139:K140" si="21">IF(E139="",D139*J139,E139*J139)</f>
        <v>0</v>
      </c>
      <c r="L139" s="588"/>
      <c r="M139" s="588"/>
      <c r="N139" s="588"/>
    </row>
    <row r="140" spans="1:14" s="277" customFormat="1" x14ac:dyDescent="0.25">
      <c r="A140" s="299" t="s">
        <v>219</v>
      </c>
      <c r="B140" s="584"/>
      <c r="C140" s="685"/>
      <c r="D140" s="684"/>
      <c r="E140" s="684"/>
      <c r="F140" s="303" t="s">
        <v>546</v>
      </c>
      <c r="G140" s="301" t="s">
        <v>316</v>
      </c>
      <c r="H140" s="302">
        <v>0</v>
      </c>
      <c r="I140" s="622"/>
      <c r="J140" s="619">
        <f t="shared" si="10"/>
        <v>0</v>
      </c>
      <c r="K140" s="611">
        <f t="shared" si="21"/>
        <v>0</v>
      </c>
      <c r="L140" s="588"/>
      <c r="M140" s="588"/>
      <c r="N140" s="588"/>
    </row>
    <row r="141" spans="1:14" s="277" customFormat="1" ht="47.25" x14ac:dyDescent="0.25">
      <c r="A141" s="299">
        <v>3</v>
      </c>
      <c r="B141" s="585"/>
      <c r="C141" s="686"/>
      <c r="D141" s="611"/>
      <c r="E141" s="611"/>
      <c r="F141" s="300" t="s">
        <v>547</v>
      </c>
      <c r="G141" s="301"/>
      <c r="H141" s="302"/>
      <c r="I141" s="620"/>
      <c r="J141" s="619"/>
      <c r="K141" s="611"/>
      <c r="L141" s="588"/>
      <c r="M141" s="588"/>
      <c r="N141" s="588"/>
    </row>
    <row r="142" spans="1:14" s="277" customFormat="1" x14ac:dyDescent="0.25">
      <c r="A142" s="299"/>
      <c r="B142" s="580">
        <v>998336</v>
      </c>
      <c r="C142" s="283"/>
      <c r="D142" s="681">
        <v>0.18</v>
      </c>
      <c r="E142" s="689">
        <v>0.18</v>
      </c>
      <c r="F142" s="300" t="s">
        <v>532</v>
      </c>
      <c r="G142" s="301" t="s">
        <v>595</v>
      </c>
      <c r="H142" s="302">
        <v>2</v>
      </c>
      <c r="I142" s="287"/>
      <c r="J142" s="619">
        <f t="shared" si="10"/>
        <v>0</v>
      </c>
      <c r="K142" s="611">
        <f t="shared" ref="K142:K143" si="22">IF(E142="",D142*J142,E142*J142)</f>
        <v>0</v>
      </c>
      <c r="L142" s="588"/>
      <c r="M142" s="588"/>
      <c r="N142" s="588"/>
    </row>
    <row r="143" spans="1:14" s="277" customFormat="1" x14ac:dyDescent="0.25">
      <c r="A143" s="299"/>
      <c r="B143" s="581"/>
      <c r="C143" s="600"/>
      <c r="D143" s="684"/>
      <c r="E143" s="684"/>
      <c r="F143" s="300" t="s">
        <v>767</v>
      </c>
      <c r="G143" s="301" t="s">
        <v>595</v>
      </c>
      <c r="H143" s="302">
        <v>0</v>
      </c>
      <c r="I143" s="622"/>
      <c r="J143" s="619">
        <f t="shared" si="10"/>
        <v>0</v>
      </c>
      <c r="K143" s="611">
        <f t="shared" si="22"/>
        <v>0</v>
      </c>
      <c r="L143" s="588"/>
      <c r="M143" s="588"/>
      <c r="N143" s="588"/>
    </row>
    <row r="144" spans="1:14" s="277" customFormat="1" x14ac:dyDescent="0.25">
      <c r="A144" s="299">
        <v>4</v>
      </c>
      <c r="B144" s="580"/>
      <c r="C144" s="599"/>
      <c r="D144" s="611"/>
      <c r="E144" s="611"/>
      <c r="F144" s="300" t="s">
        <v>644</v>
      </c>
      <c r="G144" s="301"/>
      <c r="H144" s="302"/>
      <c r="I144" s="621"/>
      <c r="J144" s="619"/>
      <c r="K144" s="611"/>
      <c r="L144" s="588"/>
      <c r="M144" s="588"/>
      <c r="N144" s="588"/>
    </row>
    <row r="145" spans="1:14" s="277" customFormat="1" x14ac:dyDescent="0.25">
      <c r="A145" s="299"/>
      <c r="B145" s="580"/>
      <c r="C145" s="599"/>
      <c r="D145" s="611"/>
      <c r="E145" s="611"/>
      <c r="F145" s="300" t="s">
        <v>532</v>
      </c>
      <c r="G145" s="301"/>
      <c r="H145" s="302"/>
      <c r="I145" s="621"/>
      <c r="J145" s="619"/>
      <c r="K145" s="611"/>
      <c r="L145" s="588"/>
      <c r="M145" s="588"/>
      <c r="N145" s="588"/>
    </row>
    <row r="146" spans="1:14" s="277" customFormat="1" x14ac:dyDescent="0.25">
      <c r="A146" s="586" t="s">
        <v>218</v>
      </c>
      <c r="B146" s="579">
        <v>998336</v>
      </c>
      <c r="C146" s="688"/>
      <c r="D146" s="681">
        <v>0.18</v>
      </c>
      <c r="E146" s="689">
        <v>0.18</v>
      </c>
      <c r="F146" s="625" t="s">
        <v>549</v>
      </c>
      <c r="G146" s="301" t="s">
        <v>454</v>
      </c>
      <c r="H146" s="302">
        <v>1</v>
      </c>
      <c r="I146" s="287"/>
      <c r="J146" s="619">
        <f t="shared" si="10"/>
        <v>0</v>
      </c>
      <c r="K146" s="611">
        <f t="shared" ref="K146:K147" si="23">IF(E146="",D146*J146,E146*J146)</f>
        <v>0</v>
      </c>
      <c r="L146" s="588"/>
      <c r="M146" s="588"/>
      <c r="N146" s="588"/>
    </row>
    <row r="147" spans="1:14" s="277" customFormat="1" ht="47.25" x14ac:dyDescent="0.25">
      <c r="A147" s="299" t="s">
        <v>218</v>
      </c>
      <c r="B147" s="580">
        <v>998336</v>
      </c>
      <c r="C147" s="283"/>
      <c r="D147" s="681">
        <v>0.18</v>
      </c>
      <c r="E147" s="689">
        <v>0.18</v>
      </c>
      <c r="F147" s="303" t="s">
        <v>550</v>
      </c>
      <c r="G147" s="301" t="s">
        <v>316</v>
      </c>
      <c r="H147" s="302">
        <v>1</v>
      </c>
      <c r="I147" s="287"/>
      <c r="J147" s="619">
        <f t="shared" si="10"/>
        <v>0</v>
      </c>
      <c r="K147" s="611">
        <f t="shared" si="23"/>
        <v>0</v>
      </c>
      <c r="L147" s="588"/>
      <c r="M147" s="588"/>
      <c r="N147" s="588"/>
    </row>
    <row r="148" spans="1:14" s="277" customFormat="1" x14ac:dyDescent="0.25">
      <c r="A148" s="299"/>
      <c r="B148" s="580"/>
      <c r="C148" s="283"/>
      <c r="D148" s="611"/>
      <c r="E148" s="611"/>
      <c r="F148" s="300" t="s">
        <v>767</v>
      </c>
      <c r="G148" s="301"/>
      <c r="H148" s="302"/>
      <c r="I148" s="621"/>
      <c r="J148" s="619"/>
      <c r="K148" s="611"/>
      <c r="L148" s="588"/>
      <c r="M148" s="588"/>
      <c r="N148" s="588"/>
    </row>
    <row r="149" spans="1:14" s="277" customFormat="1" x14ac:dyDescent="0.25">
      <c r="A149" s="586" t="s">
        <v>218</v>
      </c>
      <c r="B149" s="579">
        <v>998336</v>
      </c>
      <c r="C149" s="688"/>
      <c r="D149" s="681">
        <v>0.18</v>
      </c>
      <c r="E149" s="689">
        <v>0.18</v>
      </c>
      <c r="F149" s="625" t="s">
        <v>549</v>
      </c>
      <c r="G149" s="301" t="s">
        <v>596</v>
      </c>
      <c r="H149" s="302">
        <v>1</v>
      </c>
      <c r="I149" s="287"/>
      <c r="J149" s="619">
        <f t="shared" ref="J149:J212" si="24">(H149*I149)</f>
        <v>0</v>
      </c>
      <c r="K149" s="611">
        <f t="shared" ref="K149:K150" si="25">IF(E149="",D149*J149,E149*J149)</f>
        <v>0</v>
      </c>
      <c r="L149" s="588"/>
      <c r="M149" s="588"/>
      <c r="N149" s="588"/>
    </row>
    <row r="150" spans="1:14" s="277" customFormat="1" ht="47.25" x14ac:dyDescent="0.25">
      <c r="A150" s="299" t="s">
        <v>218</v>
      </c>
      <c r="B150" s="580">
        <v>998336</v>
      </c>
      <c r="C150" s="283"/>
      <c r="D150" s="681">
        <v>0.18</v>
      </c>
      <c r="E150" s="689">
        <v>0.18</v>
      </c>
      <c r="F150" s="303" t="s">
        <v>550</v>
      </c>
      <c r="G150" s="301" t="s">
        <v>316</v>
      </c>
      <c r="H150" s="302">
        <v>1</v>
      </c>
      <c r="I150" s="287"/>
      <c r="J150" s="619">
        <f t="shared" si="24"/>
        <v>0</v>
      </c>
      <c r="K150" s="611">
        <f t="shared" si="25"/>
        <v>0</v>
      </c>
      <c r="L150" s="588"/>
      <c r="M150" s="588"/>
      <c r="N150" s="588"/>
    </row>
    <row r="151" spans="1:14" s="277" customFormat="1" x14ac:dyDescent="0.25">
      <c r="A151" s="299"/>
      <c r="B151" s="579"/>
      <c r="C151" s="597"/>
      <c r="D151" s="611"/>
      <c r="E151" s="611"/>
      <c r="F151" s="300" t="s">
        <v>768</v>
      </c>
      <c r="G151" s="301"/>
      <c r="H151" s="302"/>
      <c r="I151" s="620"/>
      <c r="J151" s="619"/>
      <c r="K151" s="611"/>
      <c r="L151" s="588"/>
      <c r="M151" s="588"/>
      <c r="N151" s="588"/>
    </row>
    <row r="152" spans="1:14" s="277" customFormat="1" x14ac:dyDescent="0.25">
      <c r="A152" s="586" t="s">
        <v>218</v>
      </c>
      <c r="B152" s="579">
        <v>998336</v>
      </c>
      <c r="C152" s="688"/>
      <c r="D152" s="681">
        <v>0.18</v>
      </c>
      <c r="E152" s="689">
        <v>0.18</v>
      </c>
      <c r="F152" s="625" t="s">
        <v>549</v>
      </c>
      <c r="G152" s="301" t="s">
        <v>596</v>
      </c>
      <c r="H152" s="302">
        <v>1</v>
      </c>
      <c r="I152" s="287"/>
      <c r="J152" s="619">
        <f t="shared" si="24"/>
        <v>0</v>
      </c>
      <c r="K152" s="611">
        <f t="shared" ref="K152:K153" si="26">IF(E152="",D152*J152,E152*J152)</f>
        <v>0</v>
      </c>
      <c r="L152" s="588"/>
      <c r="M152" s="588"/>
      <c r="N152" s="588"/>
    </row>
    <row r="153" spans="1:14" s="277" customFormat="1" ht="47.25" x14ac:dyDescent="0.25">
      <c r="A153" s="299" t="s">
        <v>218</v>
      </c>
      <c r="B153" s="580">
        <v>998336</v>
      </c>
      <c r="C153" s="283"/>
      <c r="D153" s="681">
        <v>0.18</v>
      </c>
      <c r="E153" s="689">
        <v>0.18</v>
      </c>
      <c r="F153" s="303" t="s">
        <v>550</v>
      </c>
      <c r="G153" s="301" t="s">
        <v>316</v>
      </c>
      <c r="H153" s="302">
        <v>1</v>
      </c>
      <c r="I153" s="287"/>
      <c r="J153" s="619">
        <f t="shared" si="24"/>
        <v>0</v>
      </c>
      <c r="K153" s="611">
        <f t="shared" si="26"/>
        <v>0</v>
      </c>
      <c r="L153" s="588"/>
      <c r="M153" s="588"/>
      <c r="N153" s="588"/>
    </row>
    <row r="154" spans="1:14" s="277" customFormat="1" x14ac:dyDescent="0.25">
      <c r="A154" s="299">
        <v>5</v>
      </c>
      <c r="B154" s="580"/>
      <c r="C154" s="599"/>
      <c r="D154" s="611"/>
      <c r="E154" s="611"/>
      <c r="F154" s="300" t="s">
        <v>643</v>
      </c>
      <c r="G154" s="301"/>
      <c r="H154" s="302"/>
      <c r="I154" s="621"/>
      <c r="J154" s="619"/>
      <c r="K154" s="611"/>
      <c r="L154" s="588"/>
      <c r="M154" s="588"/>
      <c r="N154" s="588"/>
    </row>
    <row r="155" spans="1:14" s="277" customFormat="1" x14ac:dyDescent="0.25">
      <c r="A155" s="299"/>
      <c r="B155" s="580"/>
      <c r="C155" s="599"/>
      <c r="D155" s="611"/>
      <c r="E155" s="611"/>
      <c r="F155" s="300" t="s">
        <v>532</v>
      </c>
      <c r="G155" s="301"/>
      <c r="H155" s="302"/>
      <c r="I155" s="621"/>
      <c r="J155" s="619"/>
      <c r="K155" s="611"/>
      <c r="L155" s="588"/>
      <c r="M155" s="588"/>
      <c r="N155" s="588"/>
    </row>
    <row r="156" spans="1:14" s="277" customFormat="1" ht="47.25" x14ac:dyDescent="0.25">
      <c r="A156" s="299" t="s">
        <v>218</v>
      </c>
      <c r="B156" s="580">
        <v>998716</v>
      </c>
      <c r="C156" s="283"/>
      <c r="D156" s="681">
        <v>0.18</v>
      </c>
      <c r="E156" s="689">
        <v>0.18</v>
      </c>
      <c r="F156" s="303" t="s">
        <v>815</v>
      </c>
      <c r="G156" s="301" t="s">
        <v>595</v>
      </c>
      <c r="H156" s="302">
        <v>1</v>
      </c>
      <c r="I156" s="287"/>
      <c r="J156" s="619">
        <f t="shared" si="24"/>
        <v>0</v>
      </c>
      <c r="K156" s="611">
        <f>IF(E156="",D156*J156,E156*J156)</f>
        <v>0</v>
      </c>
      <c r="L156" s="588"/>
      <c r="M156" s="588"/>
      <c r="N156" s="588"/>
    </row>
    <row r="157" spans="1:14" s="277" customFormat="1" x14ac:dyDescent="0.25">
      <c r="A157" s="299"/>
      <c r="B157" s="580"/>
      <c r="C157" s="599"/>
      <c r="D157" s="611"/>
      <c r="E157" s="611"/>
      <c r="F157" s="300" t="s">
        <v>767</v>
      </c>
      <c r="G157" s="301"/>
      <c r="H157" s="302"/>
      <c r="I157" s="621"/>
      <c r="J157" s="619"/>
      <c r="K157" s="611"/>
      <c r="L157" s="588"/>
      <c r="M157" s="588"/>
      <c r="N157" s="588"/>
    </row>
    <row r="158" spans="1:14" s="277" customFormat="1" ht="47.25" x14ac:dyDescent="0.25">
      <c r="A158" s="299" t="s">
        <v>218</v>
      </c>
      <c r="B158" s="580">
        <v>998716</v>
      </c>
      <c r="C158" s="283"/>
      <c r="D158" s="681">
        <v>0.18</v>
      </c>
      <c r="E158" s="689">
        <v>0.18</v>
      </c>
      <c r="F158" s="303" t="s">
        <v>815</v>
      </c>
      <c r="G158" s="301" t="s">
        <v>595</v>
      </c>
      <c r="H158" s="302">
        <v>1</v>
      </c>
      <c r="I158" s="287"/>
      <c r="J158" s="619">
        <f t="shared" si="24"/>
        <v>0</v>
      </c>
      <c r="K158" s="611">
        <f>IF(E158="",D158*J158,E158*J158)</f>
        <v>0</v>
      </c>
      <c r="L158" s="588"/>
      <c r="M158" s="588"/>
      <c r="N158" s="588"/>
    </row>
    <row r="159" spans="1:14" s="277" customFormat="1" x14ac:dyDescent="0.25">
      <c r="A159" s="299"/>
      <c r="B159" s="580"/>
      <c r="C159" s="599"/>
      <c r="D159" s="611"/>
      <c r="E159" s="611"/>
      <c r="F159" s="300" t="s">
        <v>768</v>
      </c>
      <c r="G159" s="301"/>
      <c r="H159" s="302"/>
      <c r="I159" s="621"/>
      <c r="J159" s="619"/>
      <c r="K159" s="611"/>
      <c r="L159" s="588"/>
      <c r="M159" s="588"/>
      <c r="N159" s="588"/>
    </row>
    <row r="160" spans="1:14" s="277" customFormat="1" ht="47.25" x14ac:dyDescent="0.25">
      <c r="A160" s="299" t="s">
        <v>218</v>
      </c>
      <c r="B160" s="580">
        <v>998716</v>
      </c>
      <c r="C160" s="283"/>
      <c r="D160" s="681">
        <v>0.18</v>
      </c>
      <c r="E160" s="689">
        <v>0.18</v>
      </c>
      <c r="F160" s="303" t="s">
        <v>815</v>
      </c>
      <c r="G160" s="301" t="s">
        <v>595</v>
      </c>
      <c r="H160" s="302">
        <v>1</v>
      </c>
      <c r="I160" s="287"/>
      <c r="J160" s="619">
        <f t="shared" si="24"/>
        <v>0</v>
      </c>
      <c r="K160" s="611">
        <f>IF(E160="",D160*J160,E160*J160)</f>
        <v>0</v>
      </c>
      <c r="L160" s="588"/>
      <c r="M160" s="588"/>
      <c r="N160" s="588"/>
    </row>
    <row r="161" spans="1:14" s="277" customFormat="1" x14ac:dyDescent="0.25">
      <c r="A161" s="279" t="s">
        <v>484</v>
      </c>
      <c r="B161" s="580"/>
      <c r="C161" s="599"/>
      <c r="D161" s="611"/>
      <c r="E161" s="611"/>
      <c r="F161" s="280" t="s">
        <v>553</v>
      </c>
      <c r="G161" s="285"/>
      <c r="H161" s="286"/>
      <c r="I161" s="621"/>
      <c r="J161" s="619"/>
      <c r="K161" s="611"/>
      <c r="L161" s="588"/>
      <c r="M161" s="588"/>
      <c r="N161" s="588"/>
    </row>
    <row r="162" spans="1:14" s="277" customFormat="1" x14ac:dyDescent="0.25">
      <c r="A162" s="282">
        <v>1.1000000000000001</v>
      </c>
      <c r="B162" s="579"/>
      <c r="C162" s="597"/>
      <c r="D162" s="611"/>
      <c r="E162" s="611"/>
      <c r="F162" s="284" t="s">
        <v>658</v>
      </c>
      <c r="G162" s="285"/>
      <c r="H162" s="286"/>
      <c r="I162" s="620"/>
      <c r="J162" s="619"/>
      <c r="K162" s="611"/>
      <c r="L162" s="588"/>
      <c r="M162" s="588"/>
      <c r="N162" s="588"/>
    </row>
    <row r="163" spans="1:14" s="277" customFormat="1" x14ac:dyDescent="0.25">
      <c r="A163" s="282" t="s">
        <v>211</v>
      </c>
      <c r="B163" s="580">
        <v>998736</v>
      </c>
      <c r="C163" s="283"/>
      <c r="D163" s="681">
        <v>0.18</v>
      </c>
      <c r="E163" s="689">
        <v>0.18</v>
      </c>
      <c r="F163" s="284" t="s">
        <v>262</v>
      </c>
      <c r="G163" s="285" t="s">
        <v>316</v>
      </c>
      <c r="H163" s="286">
        <v>2</v>
      </c>
      <c r="I163" s="287"/>
      <c r="J163" s="619">
        <f t="shared" si="24"/>
        <v>0</v>
      </c>
      <c r="K163" s="611">
        <f>IF(E163="",D163*J163,E163*J163)</f>
        <v>0</v>
      </c>
      <c r="L163" s="588"/>
      <c r="M163" s="588"/>
      <c r="N163" s="588"/>
    </row>
    <row r="164" spans="1:14" s="277" customFormat="1" x14ac:dyDescent="0.25">
      <c r="A164" s="282">
        <v>1.2</v>
      </c>
      <c r="B164" s="580"/>
      <c r="C164" s="599"/>
      <c r="D164" s="611"/>
      <c r="E164" s="611"/>
      <c r="F164" s="284" t="s">
        <v>263</v>
      </c>
      <c r="G164" s="285"/>
      <c r="H164" s="286"/>
      <c r="I164" s="621"/>
      <c r="J164" s="619"/>
      <c r="K164" s="611"/>
      <c r="L164" s="588"/>
      <c r="M164" s="588"/>
      <c r="N164" s="588"/>
    </row>
    <row r="165" spans="1:14" s="277" customFormat="1" x14ac:dyDescent="0.25">
      <c r="A165" s="282" t="s">
        <v>211</v>
      </c>
      <c r="B165" s="580">
        <v>998736</v>
      </c>
      <c r="C165" s="283"/>
      <c r="D165" s="681">
        <v>0.18</v>
      </c>
      <c r="E165" s="689">
        <v>0.18</v>
      </c>
      <c r="F165" s="284" t="s">
        <v>554</v>
      </c>
      <c r="G165" s="285" t="s">
        <v>316</v>
      </c>
      <c r="H165" s="286">
        <v>2</v>
      </c>
      <c r="I165" s="287"/>
      <c r="J165" s="619">
        <f t="shared" si="24"/>
        <v>0</v>
      </c>
      <c r="K165" s="611">
        <f>IF(E165="",D165*J165,E165*J165)</f>
        <v>0</v>
      </c>
      <c r="L165" s="588"/>
      <c r="M165" s="588"/>
      <c r="N165" s="588"/>
    </row>
    <row r="166" spans="1:14" s="277" customFormat="1" x14ac:dyDescent="0.25">
      <c r="A166" s="279" t="s">
        <v>485</v>
      </c>
      <c r="B166" s="579"/>
      <c r="C166" s="597"/>
      <c r="D166" s="611"/>
      <c r="E166" s="611"/>
      <c r="F166" s="280" t="s">
        <v>264</v>
      </c>
      <c r="G166" s="285"/>
      <c r="H166" s="286"/>
      <c r="I166" s="620"/>
      <c r="J166" s="619"/>
      <c r="K166" s="611"/>
      <c r="L166" s="588"/>
      <c r="M166" s="588"/>
      <c r="N166" s="588"/>
    </row>
    <row r="167" spans="1:14" s="277" customFormat="1" ht="31.5" x14ac:dyDescent="0.25">
      <c r="A167" s="282">
        <v>1.1000000000000001</v>
      </c>
      <c r="B167" s="580">
        <v>998736</v>
      </c>
      <c r="C167" s="283"/>
      <c r="D167" s="681">
        <v>0.18</v>
      </c>
      <c r="E167" s="689">
        <v>0.18</v>
      </c>
      <c r="F167" s="284" t="s">
        <v>674</v>
      </c>
      <c r="G167" s="285" t="s">
        <v>315</v>
      </c>
      <c r="H167" s="286">
        <v>2</v>
      </c>
      <c r="I167" s="287"/>
      <c r="J167" s="619">
        <f t="shared" si="24"/>
        <v>0</v>
      </c>
      <c r="K167" s="611">
        <f t="shared" ref="K167:K170" si="27">IF(E167="",D167*J167,E167*J167)</f>
        <v>0</v>
      </c>
      <c r="L167" s="588"/>
      <c r="M167" s="588"/>
      <c r="N167" s="588"/>
    </row>
    <row r="168" spans="1:14" s="277" customFormat="1" x14ac:dyDescent="0.25">
      <c r="A168" s="282">
        <v>1.2</v>
      </c>
      <c r="B168" s="580">
        <v>998736</v>
      </c>
      <c r="C168" s="283"/>
      <c r="D168" s="681">
        <v>0.18</v>
      </c>
      <c r="E168" s="689">
        <v>0.18</v>
      </c>
      <c r="F168" s="284" t="s">
        <v>660</v>
      </c>
      <c r="G168" s="285" t="s">
        <v>315</v>
      </c>
      <c r="H168" s="286">
        <v>2</v>
      </c>
      <c r="I168" s="287"/>
      <c r="J168" s="619">
        <f t="shared" si="24"/>
        <v>0</v>
      </c>
      <c r="K168" s="611">
        <f t="shared" si="27"/>
        <v>0</v>
      </c>
      <c r="L168" s="588"/>
      <c r="M168" s="588"/>
      <c r="N168" s="588"/>
    </row>
    <row r="169" spans="1:14" s="277" customFormat="1" ht="31.5" x14ac:dyDescent="0.25">
      <c r="A169" s="279" t="s">
        <v>8</v>
      </c>
      <c r="B169" s="579">
        <v>998731</v>
      </c>
      <c r="C169" s="688"/>
      <c r="D169" s="681">
        <v>0.18</v>
      </c>
      <c r="E169" s="689">
        <v>0.18</v>
      </c>
      <c r="F169" s="280" t="s">
        <v>265</v>
      </c>
      <c r="G169" s="285" t="s">
        <v>316</v>
      </c>
      <c r="H169" s="286">
        <v>1</v>
      </c>
      <c r="I169" s="287"/>
      <c r="J169" s="619">
        <f t="shared" si="24"/>
        <v>0</v>
      </c>
      <c r="K169" s="611">
        <f t="shared" si="27"/>
        <v>0</v>
      </c>
      <c r="L169" s="588"/>
      <c r="M169" s="588"/>
      <c r="N169" s="588"/>
    </row>
    <row r="170" spans="1:14" s="277" customFormat="1" ht="47.25" x14ac:dyDescent="0.25">
      <c r="A170" s="279" t="s">
        <v>217</v>
      </c>
      <c r="B170" s="580">
        <v>995463</v>
      </c>
      <c r="C170" s="283"/>
      <c r="D170" s="681">
        <v>0.18</v>
      </c>
      <c r="E170" s="689">
        <v>0.18</v>
      </c>
      <c r="F170" s="280" t="s">
        <v>266</v>
      </c>
      <c r="G170" s="285" t="s">
        <v>315</v>
      </c>
      <c r="H170" s="286">
        <v>21</v>
      </c>
      <c r="I170" s="287"/>
      <c r="J170" s="619">
        <f t="shared" si="24"/>
        <v>0</v>
      </c>
      <c r="K170" s="611">
        <f t="shared" si="27"/>
        <v>0</v>
      </c>
      <c r="L170" s="588"/>
      <c r="M170" s="588"/>
      <c r="N170" s="588"/>
    </row>
    <row r="171" spans="1:14" s="277" customFormat="1" x14ac:dyDescent="0.25">
      <c r="A171" s="279" t="s">
        <v>220</v>
      </c>
      <c r="B171" s="580"/>
      <c r="C171" s="599"/>
      <c r="D171" s="611"/>
      <c r="E171" s="611"/>
      <c r="F171" s="280" t="s">
        <v>267</v>
      </c>
      <c r="G171" s="285"/>
      <c r="H171" s="286"/>
      <c r="I171" s="621"/>
      <c r="J171" s="619"/>
      <c r="K171" s="611"/>
      <c r="L171" s="588"/>
      <c r="M171" s="588"/>
      <c r="N171" s="588"/>
    </row>
    <row r="172" spans="1:14" s="277" customFormat="1" ht="31.5" x14ac:dyDescent="0.25">
      <c r="A172" s="282">
        <v>1.1000000000000001</v>
      </c>
      <c r="B172" s="580"/>
      <c r="C172" s="599"/>
      <c r="D172" s="611"/>
      <c r="E172" s="611"/>
      <c r="F172" s="284" t="s">
        <v>268</v>
      </c>
      <c r="G172" s="285"/>
      <c r="H172" s="286"/>
      <c r="I172" s="622"/>
      <c r="J172" s="619">
        <f t="shared" si="24"/>
        <v>0</v>
      </c>
      <c r="K172" s="611"/>
      <c r="L172" s="588"/>
      <c r="M172" s="588"/>
      <c r="N172" s="588"/>
    </row>
    <row r="173" spans="1:14" s="277" customFormat="1" x14ac:dyDescent="0.25">
      <c r="A173" s="279" t="s">
        <v>218</v>
      </c>
      <c r="B173" s="580">
        <v>998736</v>
      </c>
      <c r="C173" s="283"/>
      <c r="D173" s="681">
        <v>0.18</v>
      </c>
      <c r="E173" s="689">
        <v>0.18</v>
      </c>
      <c r="F173" s="284" t="s">
        <v>269</v>
      </c>
      <c r="G173" s="285" t="s">
        <v>315</v>
      </c>
      <c r="H173" s="286">
        <v>4</v>
      </c>
      <c r="I173" s="287"/>
      <c r="J173" s="619">
        <f t="shared" si="24"/>
        <v>0</v>
      </c>
      <c r="K173" s="611">
        <f t="shared" ref="K173:K174" si="28">IF(E173="",D173*J173,E173*J173)</f>
        <v>0</v>
      </c>
      <c r="L173" s="588"/>
      <c r="M173" s="588"/>
      <c r="N173" s="588"/>
    </row>
    <row r="174" spans="1:14" s="277" customFormat="1" ht="17.25" x14ac:dyDescent="0.25">
      <c r="A174" s="279" t="s">
        <v>219</v>
      </c>
      <c r="B174" s="580">
        <v>998736</v>
      </c>
      <c r="C174" s="283"/>
      <c r="D174" s="681">
        <v>0.18</v>
      </c>
      <c r="E174" s="689">
        <v>0.18</v>
      </c>
      <c r="F174" s="284" t="s">
        <v>816</v>
      </c>
      <c r="G174" s="285" t="s">
        <v>315</v>
      </c>
      <c r="H174" s="286">
        <v>4</v>
      </c>
      <c r="I174" s="287"/>
      <c r="J174" s="619">
        <f t="shared" si="24"/>
        <v>0</v>
      </c>
      <c r="K174" s="611">
        <f t="shared" si="28"/>
        <v>0</v>
      </c>
      <c r="L174" s="588"/>
      <c r="M174" s="588"/>
      <c r="N174" s="588"/>
    </row>
    <row r="175" spans="1:14" s="277" customFormat="1" x14ac:dyDescent="0.25">
      <c r="A175" s="282">
        <v>1.2</v>
      </c>
      <c r="B175" s="580"/>
      <c r="C175" s="599"/>
      <c r="D175" s="611"/>
      <c r="E175" s="611"/>
      <c r="F175" s="284" t="s">
        <v>270</v>
      </c>
      <c r="G175" s="285"/>
      <c r="H175" s="286"/>
      <c r="I175" s="621"/>
      <c r="J175" s="619"/>
      <c r="K175" s="611"/>
      <c r="L175" s="588"/>
      <c r="M175" s="588"/>
      <c r="N175" s="588"/>
    </row>
    <row r="176" spans="1:14" s="277" customFormat="1" x14ac:dyDescent="0.25">
      <c r="A176" s="279" t="s">
        <v>218</v>
      </c>
      <c r="B176" s="580">
        <v>995461</v>
      </c>
      <c r="C176" s="283"/>
      <c r="D176" s="681">
        <v>0.18</v>
      </c>
      <c r="E176" s="689">
        <v>0.18</v>
      </c>
      <c r="F176" s="284" t="s">
        <v>271</v>
      </c>
      <c r="G176" s="285" t="s">
        <v>315</v>
      </c>
      <c r="H176" s="286">
        <v>6</v>
      </c>
      <c r="I176" s="287"/>
      <c r="J176" s="619">
        <f t="shared" si="24"/>
        <v>0</v>
      </c>
      <c r="K176" s="611">
        <f t="shared" ref="K176:K179" si="29">IF(E176="",D176*J176,E176*J176)</f>
        <v>0</v>
      </c>
      <c r="L176" s="588"/>
      <c r="M176" s="588"/>
      <c r="N176" s="588"/>
    </row>
    <row r="177" spans="1:14" s="277" customFormat="1" ht="17.25" x14ac:dyDescent="0.25">
      <c r="A177" s="279" t="s">
        <v>219</v>
      </c>
      <c r="B177" s="580">
        <v>995461</v>
      </c>
      <c r="C177" s="283"/>
      <c r="D177" s="681">
        <v>0.18</v>
      </c>
      <c r="E177" s="689">
        <v>0.18</v>
      </c>
      <c r="F177" s="284" t="s">
        <v>817</v>
      </c>
      <c r="G177" s="285" t="s">
        <v>315</v>
      </c>
      <c r="H177" s="286">
        <v>10</v>
      </c>
      <c r="I177" s="287"/>
      <c r="J177" s="619">
        <f t="shared" si="24"/>
        <v>0</v>
      </c>
      <c r="K177" s="611">
        <f t="shared" si="29"/>
        <v>0</v>
      </c>
      <c r="L177" s="588"/>
      <c r="M177" s="588"/>
      <c r="N177" s="588"/>
    </row>
    <row r="178" spans="1:14" s="277" customFormat="1" ht="63" x14ac:dyDescent="0.25">
      <c r="A178" s="279">
        <v>1.3</v>
      </c>
      <c r="B178" s="580"/>
      <c r="C178" s="283"/>
      <c r="D178" s="681">
        <v>0.18</v>
      </c>
      <c r="E178" s="689">
        <v>0.18</v>
      </c>
      <c r="F178" s="284" t="s">
        <v>557</v>
      </c>
      <c r="G178" s="285" t="s">
        <v>317</v>
      </c>
      <c r="H178" s="286">
        <v>1</v>
      </c>
      <c r="I178" s="287"/>
      <c r="J178" s="619">
        <f t="shared" si="24"/>
        <v>0</v>
      </c>
      <c r="K178" s="611">
        <f t="shared" si="29"/>
        <v>0</v>
      </c>
      <c r="L178" s="588"/>
      <c r="M178" s="588"/>
      <c r="N178" s="588"/>
    </row>
    <row r="179" spans="1:14" s="277" customFormat="1" ht="141.75" x14ac:dyDescent="0.25">
      <c r="A179" s="279">
        <v>1.4</v>
      </c>
      <c r="B179" s="580"/>
      <c r="C179" s="283"/>
      <c r="D179" s="681">
        <v>0.18</v>
      </c>
      <c r="E179" s="689">
        <v>0.18</v>
      </c>
      <c r="F179" s="284" t="s">
        <v>272</v>
      </c>
      <c r="G179" s="285" t="s">
        <v>317</v>
      </c>
      <c r="H179" s="286">
        <v>1</v>
      </c>
      <c r="I179" s="287"/>
      <c r="J179" s="619">
        <f t="shared" si="24"/>
        <v>0</v>
      </c>
      <c r="K179" s="611">
        <f t="shared" si="29"/>
        <v>0</v>
      </c>
      <c r="L179" s="588"/>
      <c r="M179" s="588"/>
      <c r="N179" s="588"/>
    </row>
    <row r="180" spans="1:14" s="277" customFormat="1" ht="47.25" x14ac:dyDescent="0.25">
      <c r="A180" s="279">
        <v>1.5</v>
      </c>
      <c r="B180" s="580">
        <v>995461</v>
      </c>
      <c r="C180" s="283"/>
      <c r="D180" s="681">
        <v>0.18</v>
      </c>
      <c r="E180" s="689">
        <v>0.18</v>
      </c>
      <c r="F180" s="284" t="s">
        <v>558</v>
      </c>
      <c r="G180" s="285" t="s">
        <v>316</v>
      </c>
      <c r="H180" s="286">
        <v>1</v>
      </c>
      <c r="I180" s="287"/>
      <c r="J180" s="619">
        <f t="shared" si="24"/>
        <v>0</v>
      </c>
      <c r="K180" s="611">
        <f>IF(E180="",D180*J180,E180*J180)</f>
        <v>0</v>
      </c>
      <c r="L180" s="588"/>
      <c r="M180" s="588"/>
      <c r="N180" s="588"/>
    </row>
    <row r="181" spans="1:14" s="277" customFormat="1" x14ac:dyDescent="0.25">
      <c r="A181" s="279" t="s">
        <v>224</v>
      </c>
      <c r="B181" s="580"/>
      <c r="C181" s="599"/>
      <c r="D181" s="611"/>
      <c r="E181" s="611"/>
      <c r="F181" s="280" t="s">
        <v>273</v>
      </c>
      <c r="G181" s="285"/>
      <c r="H181" s="286"/>
      <c r="I181" s="621"/>
      <c r="J181" s="619"/>
      <c r="K181" s="611"/>
      <c r="L181" s="588"/>
      <c r="M181" s="588"/>
      <c r="N181" s="588"/>
    </row>
    <row r="182" spans="1:14" s="277" customFormat="1" ht="63" x14ac:dyDescent="0.25">
      <c r="A182" s="279" t="s">
        <v>486</v>
      </c>
      <c r="B182" s="580">
        <v>998739</v>
      </c>
      <c r="C182" s="283"/>
      <c r="D182" s="681">
        <v>0.18</v>
      </c>
      <c r="E182" s="689">
        <v>0.18</v>
      </c>
      <c r="F182" s="284" t="s">
        <v>274</v>
      </c>
      <c r="G182" s="305" t="s">
        <v>317</v>
      </c>
      <c r="H182" s="286">
        <v>1</v>
      </c>
      <c r="I182" s="287"/>
      <c r="J182" s="619">
        <f t="shared" si="24"/>
        <v>0</v>
      </c>
      <c r="K182" s="611">
        <f t="shared" ref="K182:K184" si="30">IF(E182="",D182*J182,E182*J182)</f>
        <v>0</v>
      </c>
      <c r="L182" s="588"/>
      <c r="M182" s="588"/>
      <c r="N182" s="588"/>
    </row>
    <row r="183" spans="1:14" s="277" customFormat="1" ht="63" x14ac:dyDescent="0.25">
      <c r="A183" s="279" t="s">
        <v>487</v>
      </c>
      <c r="B183" s="580">
        <v>998739</v>
      </c>
      <c r="C183" s="283"/>
      <c r="D183" s="681">
        <v>0.18</v>
      </c>
      <c r="E183" s="689">
        <v>0.18</v>
      </c>
      <c r="F183" s="284" t="s">
        <v>559</v>
      </c>
      <c r="G183" s="305" t="s">
        <v>317</v>
      </c>
      <c r="H183" s="286">
        <v>1</v>
      </c>
      <c r="I183" s="287"/>
      <c r="J183" s="619">
        <f t="shared" si="24"/>
        <v>0</v>
      </c>
      <c r="K183" s="611">
        <f t="shared" si="30"/>
        <v>0</v>
      </c>
      <c r="L183" s="588"/>
      <c r="M183" s="588"/>
      <c r="N183" s="588"/>
    </row>
    <row r="184" spans="1:14" s="277" customFormat="1" ht="47.25" x14ac:dyDescent="0.25">
      <c r="A184" s="279" t="s">
        <v>488</v>
      </c>
      <c r="B184" s="580">
        <v>998739</v>
      </c>
      <c r="C184" s="283"/>
      <c r="D184" s="681">
        <v>0.18</v>
      </c>
      <c r="E184" s="689">
        <v>0.18</v>
      </c>
      <c r="F184" s="284" t="s">
        <v>560</v>
      </c>
      <c r="G184" s="305" t="s">
        <v>317</v>
      </c>
      <c r="H184" s="286">
        <v>1</v>
      </c>
      <c r="I184" s="287"/>
      <c r="J184" s="619">
        <f t="shared" si="24"/>
        <v>0</v>
      </c>
      <c r="K184" s="611">
        <f t="shared" si="30"/>
        <v>0</v>
      </c>
      <c r="L184" s="588"/>
      <c r="M184" s="588"/>
      <c r="N184" s="588"/>
    </row>
    <row r="185" spans="1:14" s="277" customFormat="1" x14ac:dyDescent="0.25">
      <c r="A185" s="279" t="s">
        <v>489</v>
      </c>
      <c r="B185" s="580">
        <v>998739</v>
      </c>
      <c r="C185" s="283"/>
      <c r="D185" s="611"/>
      <c r="E185" s="689">
        <v>0.18</v>
      </c>
      <c r="F185" s="284" t="s">
        <v>561</v>
      </c>
      <c r="G185" s="305" t="s">
        <v>317</v>
      </c>
      <c r="H185" s="286">
        <v>1</v>
      </c>
      <c r="I185" s="287"/>
      <c r="J185" s="619">
        <f t="shared" si="24"/>
        <v>0</v>
      </c>
      <c r="K185" s="611">
        <f>IF(E185="",D185*J185,E185*J185)</f>
        <v>0</v>
      </c>
      <c r="L185" s="588"/>
      <c r="M185" s="588"/>
      <c r="N185" s="588"/>
    </row>
    <row r="186" spans="1:14" s="277" customFormat="1" ht="31.5" x14ac:dyDescent="0.25">
      <c r="A186" s="281" t="s">
        <v>490</v>
      </c>
      <c r="B186" s="580"/>
      <c r="C186" s="599"/>
      <c r="D186" s="611"/>
      <c r="E186" s="611"/>
      <c r="F186" s="280" t="s">
        <v>275</v>
      </c>
      <c r="G186" s="285"/>
      <c r="H186" s="286"/>
      <c r="I186" s="621"/>
      <c r="J186" s="619"/>
      <c r="K186" s="611"/>
      <c r="L186" s="588"/>
      <c r="M186" s="588"/>
      <c r="N186" s="588"/>
    </row>
    <row r="187" spans="1:14" s="277" customFormat="1" x14ac:dyDescent="0.25">
      <c r="A187" s="285">
        <v>1</v>
      </c>
      <c r="B187" s="580"/>
      <c r="C187" s="599"/>
      <c r="D187" s="611"/>
      <c r="E187" s="611"/>
      <c r="F187" s="284" t="s">
        <v>276</v>
      </c>
      <c r="G187" s="285"/>
      <c r="H187" s="286"/>
      <c r="I187" s="621"/>
      <c r="J187" s="619"/>
      <c r="K187" s="611"/>
      <c r="L187" s="588"/>
      <c r="M187" s="588"/>
      <c r="N187" s="588"/>
    </row>
    <row r="188" spans="1:14" s="277" customFormat="1" ht="31.5" x14ac:dyDescent="0.25">
      <c r="A188" s="285" t="s">
        <v>211</v>
      </c>
      <c r="B188" s="580">
        <v>995461</v>
      </c>
      <c r="C188" s="283"/>
      <c r="D188" s="681">
        <v>0.18</v>
      </c>
      <c r="E188" s="689">
        <v>0.18</v>
      </c>
      <c r="F188" s="284" t="s">
        <v>277</v>
      </c>
      <c r="G188" s="285" t="s">
        <v>315</v>
      </c>
      <c r="H188" s="286">
        <v>4</v>
      </c>
      <c r="I188" s="287"/>
      <c r="J188" s="619">
        <f t="shared" si="24"/>
        <v>0</v>
      </c>
      <c r="K188" s="611">
        <f t="shared" ref="K188:K190" si="31">IF(E188="",D188*J188,E188*J188)</f>
        <v>0</v>
      </c>
      <c r="L188" s="588"/>
      <c r="M188" s="588"/>
      <c r="N188" s="588"/>
    </row>
    <row r="189" spans="1:14" s="277" customFormat="1" ht="31.5" x14ac:dyDescent="0.25">
      <c r="A189" s="285" t="s">
        <v>212</v>
      </c>
      <c r="B189" s="580">
        <v>998731</v>
      </c>
      <c r="C189" s="283"/>
      <c r="D189" s="681">
        <v>0.18</v>
      </c>
      <c r="E189" s="689">
        <v>0.18</v>
      </c>
      <c r="F189" s="284" t="s">
        <v>278</v>
      </c>
      <c r="G189" s="285" t="s">
        <v>315</v>
      </c>
      <c r="H189" s="286">
        <v>2</v>
      </c>
      <c r="I189" s="287"/>
      <c r="J189" s="619">
        <f t="shared" si="24"/>
        <v>0</v>
      </c>
      <c r="K189" s="611">
        <f t="shared" si="31"/>
        <v>0</v>
      </c>
      <c r="L189" s="588"/>
      <c r="M189" s="588"/>
      <c r="N189" s="588"/>
    </row>
    <row r="190" spans="1:14" s="277" customFormat="1" ht="31.5" x14ac:dyDescent="0.25">
      <c r="A190" s="285" t="s">
        <v>213</v>
      </c>
      <c r="B190" s="580">
        <v>998731</v>
      </c>
      <c r="C190" s="283"/>
      <c r="D190" s="681">
        <v>0.18</v>
      </c>
      <c r="E190" s="689">
        <v>0.18</v>
      </c>
      <c r="F190" s="284" t="s">
        <v>279</v>
      </c>
      <c r="G190" s="285" t="s">
        <v>315</v>
      </c>
      <c r="H190" s="286">
        <v>4</v>
      </c>
      <c r="I190" s="287"/>
      <c r="J190" s="619">
        <f t="shared" si="24"/>
        <v>0</v>
      </c>
      <c r="K190" s="611">
        <f t="shared" si="31"/>
        <v>0</v>
      </c>
      <c r="L190" s="588"/>
      <c r="M190" s="588"/>
      <c r="N190" s="588"/>
    </row>
    <row r="191" spans="1:14" s="277" customFormat="1" ht="157.5" x14ac:dyDescent="0.25">
      <c r="A191" s="285">
        <v>2</v>
      </c>
      <c r="B191" s="580"/>
      <c r="C191" s="599"/>
      <c r="D191" s="611"/>
      <c r="E191" s="611"/>
      <c r="F191" s="284" t="s">
        <v>562</v>
      </c>
      <c r="G191" s="285"/>
      <c r="H191" s="286"/>
      <c r="I191" s="621"/>
      <c r="J191" s="619"/>
      <c r="K191" s="611"/>
      <c r="L191" s="588"/>
      <c r="M191" s="588"/>
      <c r="N191" s="588"/>
    </row>
    <row r="192" spans="1:14" s="277" customFormat="1" x14ac:dyDescent="0.25">
      <c r="A192" s="285" t="s">
        <v>211</v>
      </c>
      <c r="B192" s="580"/>
      <c r="C192" s="283"/>
      <c r="D192" s="681">
        <v>0.18</v>
      </c>
      <c r="E192" s="689">
        <v>0.18</v>
      </c>
      <c r="F192" s="284" t="s">
        <v>818</v>
      </c>
      <c r="G192" s="285" t="s">
        <v>315</v>
      </c>
      <c r="H192" s="286">
        <v>15</v>
      </c>
      <c r="I192" s="287"/>
      <c r="J192" s="619">
        <f t="shared" si="24"/>
        <v>0</v>
      </c>
      <c r="K192" s="611">
        <f t="shared" ref="K192:K203" si="32">IF(E192="",D192*J192,E192*J192)</f>
        <v>0</v>
      </c>
      <c r="L192" s="588"/>
      <c r="M192" s="588"/>
      <c r="N192" s="588"/>
    </row>
    <row r="193" spans="1:14" s="277" customFormat="1" x14ac:dyDescent="0.25">
      <c r="A193" s="285" t="s">
        <v>212</v>
      </c>
      <c r="B193" s="580"/>
      <c r="C193" s="283"/>
      <c r="D193" s="681">
        <v>0.18</v>
      </c>
      <c r="E193" s="689">
        <v>0.18</v>
      </c>
      <c r="F193" s="284" t="s">
        <v>819</v>
      </c>
      <c r="G193" s="285" t="s">
        <v>315</v>
      </c>
      <c r="H193" s="286">
        <v>20</v>
      </c>
      <c r="I193" s="287"/>
      <c r="J193" s="619">
        <f t="shared" si="24"/>
        <v>0</v>
      </c>
      <c r="K193" s="611">
        <f t="shared" si="32"/>
        <v>0</v>
      </c>
      <c r="L193" s="588"/>
      <c r="M193" s="588"/>
      <c r="N193" s="588"/>
    </row>
    <row r="194" spans="1:14" s="277" customFormat="1" x14ac:dyDescent="0.25">
      <c r="A194" s="285" t="s">
        <v>213</v>
      </c>
      <c r="B194" s="580"/>
      <c r="C194" s="283"/>
      <c r="D194" s="681">
        <v>0.18</v>
      </c>
      <c r="E194" s="689">
        <v>0.18</v>
      </c>
      <c r="F194" s="284" t="s">
        <v>820</v>
      </c>
      <c r="G194" s="285" t="s">
        <v>315</v>
      </c>
      <c r="H194" s="286">
        <v>2</v>
      </c>
      <c r="I194" s="287"/>
      <c r="J194" s="619">
        <f t="shared" si="24"/>
        <v>0</v>
      </c>
      <c r="K194" s="611">
        <f t="shared" si="32"/>
        <v>0</v>
      </c>
      <c r="L194" s="588"/>
      <c r="M194" s="588"/>
      <c r="N194" s="588"/>
    </row>
    <row r="195" spans="1:14" s="277" customFormat="1" x14ac:dyDescent="0.25">
      <c r="A195" s="285" t="s">
        <v>214</v>
      </c>
      <c r="B195" s="580"/>
      <c r="C195" s="283"/>
      <c r="D195" s="681">
        <v>0.18</v>
      </c>
      <c r="E195" s="689">
        <v>0.18</v>
      </c>
      <c r="F195" s="284" t="s">
        <v>821</v>
      </c>
      <c r="G195" s="285" t="s">
        <v>315</v>
      </c>
      <c r="H195" s="286">
        <v>2</v>
      </c>
      <c r="I195" s="287"/>
      <c r="J195" s="619">
        <f t="shared" si="24"/>
        <v>0</v>
      </c>
      <c r="K195" s="611">
        <f t="shared" si="32"/>
        <v>0</v>
      </c>
      <c r="L195" s="588"/>
      <c r="M195" s="588"/>
      <c r="N195" s="588"/>
    </row>
    <row r="196" spans="1:14" s="277" customFormat="1" x14ac:dyDescent="0.25">
      <c r="A196" s="285" t="s">
        <v>215</v>
      </c>
      <c r="B196" s="580"/>
      <c r="C196" s="283"/>
      <c r="D196" s="681">
        <v>0.18</v>
      </c>
      <c r="E196" s="689">
        <v>0.18</v>
      </c>
      <c r="F196" s="284" t="s">
        <v>822</v>
      </c>
      <c r="G196" s="285" t="s">
        <v>315</v>
      </c>
      <c r="H196" s="286">
        <v>4</v>
      </c>
      <c r="I196" s="287"/>
      <c r="J196" s="619">
        <f t="shared" si="24"/>
        <v>0</v>
      </c>
      <c r="K196" s="611">
        <f t="shared" si="32"/>
        <v>0</v>
      </c>
      <c r="L196" s="588"/>
      <c r="M196" s="588"/>
      <c r="N196" s="588"/>
    </row>
    <row r="197" spans="1:14" s="277" customFormat="1" x14ac:dyDescent="0.25">
      <c r="A197" s="285" t="s">
        <v>221</v>
      </c>
      <c r="B197" s="580"/>
      <c r="C197" s="283"/>
      <c r="D197" s="681">
        <v>0.18</v>
      </c>
      <c r="E197" s="689">
        <v>0.18</v>
      </c>
      <c r="F197" s="284" t="s">
        <v>823</v>
      </c>
      <c r="G197" s="285" t="s">
        <v>315</v>
      </c>
      <c r="H197" s="286">
        <v>10</v>
      </c>
      <c r="I197" s="287"/>
      <c r="J197" s="619">
        <f t="shared" si="24"/>
        <v>0</v>
      </c>
      <c r="K197" s="611">
        <f t="shared" si="32"/>
        <v>0</v>
      </c>
      <c r="L197" s="588"/>
      <c r="M197" s="588"/>
      <c r="N197" s="588"/>
    </row>
    <row r="198" spans="1:14" s="277" customFormat="1" x14ac:dyDescent="0.25">
      <c r="A198" s="285" t="s">
        <v>222</v>
      </c>
      <c r="B198" s="580"/>
      <c r="C198" s="283"/>
      <c r="D198" s="681">
        <v>0.18</v>
      </c>
      <c r="E198" s="689">
        <v>0.18</v>
      </c>
      <c r="F198" s="284" t="s">
        <v>824</v>
      </c>
      <c r="G198" s="285" t="s">
        <v>315</v>
      </c>
      <c r="H198" s="286">
        <v>16</v>
      </c>
      <c r="I198" s="287"/>
      <c r="J198" s="619">
        <f t="shared" si="24"/>
        <v>0</v>
      </c>
      <c r="K198" s="611">
        <f t="shared" si="32"/>
        <v>0</v>
      </c>
      <c r="L198" s="588"/>
      <c r="M198" s="588"/>
      <c r="N198" s="588"/>
    </row>
    <row r="199" spans="1:14" s="277" customFormat="1" ht="31.5" x14ac:dyDescent="0.25">
      <c r="A199" s="285" t="s">
        <v>223</v>
      </c>
      <c r="B199" s="580"/>
      <c r="C199" s="283"/>
      <c r="D199" s="681">
        <v>0.18</v>
      </c>
      <c r="E199" s="689">
        <v>0.18</v>
      </c>
      <c r="F199" s="284" t="s">
        <v>825</v>
      </c>
      <c r="G199" s="285" t="s">
        <v>315</v>
      </c>
      <c r="H199" s="286">
        <v>5</v>
      </c>
      <c r="I199" s="287"/>
      <c r="J199" s="619">
        <f t="shared" si="24"/>
        <v>0</v>
      </c>
      <c r="K199" s="611">
        <f t="shared" si="32"/>
        <v>0</v>
      </c>
      <c r="L199" s="588"/>
      <c r="M199" s="588"/>
      <c r="N199" s="588"/>
    </row>
    <row r="200" spans="1:14" s="277" customFormat="1" ht="47.25" x14ac:dyDescent="0.25">
      <c r="A200" s="285" t="s">
        <v>200</v>
      </c>
      <c r="B200" s="580"/>
      <c r="C200" s="283"/>
      <c r="D200" s="681">
        <v>0.18</v>
      </c>
      <c r="E200" s="689">
        <v>0.18</v>
      </c>
      <c r="F200" s="284" t="s">
        <v>826</v>
      </c>
      <c r="G200" s="285" t="s">
        <v>315</v>
      </c>
      <c r="H200" s="286">
        <v>2</v>
      </c>
      <c r="I200" s="287"/>
      <c r="J200" s="619">
        <f t="shared" si="24"/>
        <v>0</v>
      </c>
      <c r="K200" s="611">
        <f t="shared" si="32"/>
        <v>0</v>
      </c>
      <c r="L200" s="588"/>
      <c r="M200" s="588"/>
      <c r="N200" s="588"/>
    </row>
    <row r="201" spans="1:14" s="277" customFormat="1" x14ac:dyDescent="0.25">
      <c r="A201" s="285">
        <v>3</v>
      </c>
      <c r="B201" s="580"/>
      <c r="C201" s="283"/>
      <c r="D201" s="681">
        <v>0.18</v>
      </c>
      <c r="E201" s="689">
        <v>0.18</v>
      </c>
      <c r="F201" s="284" t="s">
        <v>280</v>
      </c>
      <c r="G201" s="285" t="s">
        <v>315</v>
      </c>
      <c r="H201" s="286">
        <v>10</v>
      </c>
      <c r="I201" s="287"/>
      <c r="J201" s="619">
        <f t="shared" si="24"/>
        <v>0</v>
      </c>
      <c r="K201" s="611">
        <f t="shared" si="32"/>
        <v>0</v>
      </c>
      <c r="L201" s="588"/>
      <c r="M201" s="588"/>
      <c r="N201" s="588"/>
    </row>
    <row r="202" spans="1:14" s="277" customFormat="1" x14ac:dyDescent="0.25">
      <c r="A202" s="285">
        <v>4</v>
      </c>
      <c r="B202" s="580"/>
      <c r="C202" s="283"/>
      <c r="D202" s="681">
        <v>0.18</v>
      </c>
      <c r="E202" s="689">
        <v>0.18</v>
      </c>
      <c r="F202" s="284" t="s">
        <v>281</v>
      </c>
      <c r="G202" s="285" t="s">
        <v>315</v>
      </c>
      <c r="H202" s="286">
        <v>16</v>
      </c>
      <c r="I202" s="287"/>
      <c r="J202" s="619">
        <f t="shared" si="24"/>
        <v>0</v>
      </c>
      <c r="K202" s="611">
        <f t="shared" si="32"/>
        <v>0</v>
      </c>
      <c r="L202" s="588"/>
      <c r="M202" s="588"/>
      <c r="N202" s="588"/>
    </row>
    <row r="203" spans="1:14" s="277" customFormat="1" ht="47.25" x14ac:dyDescent="0.25">
      <c r="A203" s="285">
        <v>5</v>
      </c>
      <c r="B203" s="580"/>
      <c r="C203" s="283"/>
      <c r="D203" s="681">
        <v>0.18</v>
      </c>
      <c r="E203" s="689">
        <v>0.18</v>
      </c>
      <c r="F203" s="284" t="s">
        <v>282</v>
      </c>
      <c r="G203" s="285" t="s">
        <v>313</v>
      </c>
      <c r="H203" s="286">
        <v>1</v>
      </c>
      <c r="I203" s="287"/>
      <c r="J203" s="619">
        <f t="shared" si="24"/>
        <v>0</v>
      </c>
      <c r="K203" s="611">
        <f t="shared" si="32"/>
        <v>0</v>
      </c>
      <c r="L203" s="588"/>
      <c r="M203" s="588"/>
      <c r="N203" s="588"/>
    </row>
    <row r="204" spans="1:14" s="277" customFormat="1" ht="63" x14ac:dyDescent="0.25">
      <c r="A204" s="281" t="s">
        <v>225</v>
      </c>
      <c r="B204" s="580"/>
      <c r="C204" s="599"/>
      <c r="D204" s="611"/>
      <c r="E204" s="611"/>
      <c r="F204" s="280" t="s">
        <v>572</v>
      </c>
      <c r="G204" s="285"/>
      <c r="H204" s="286"/>
      <c r="I204" s="621"/>
      <c r="J204" s="619"/>
      <c r="K204" s="611"/>
      <c r="L204" s="588"/>
      <c r="M204" s="588"/>
      <c r="N204" s="588"/>
    </row>
    <row r="205" spans="1:14" s="277" customFormat="1" ht="31.5" x14ac:dyDescent="0.25">
      <c r="A205" s="282">
        <v>1.1000000000000001</v>
      </c>
      <c r="B205" s="580">
        <v>998736</v>
      </c>
      <c r="C205" s="283"/>
      <c r="D205" s="681">
        <v>0.18</v>
      </c>
      <c r="E205" s="689">
        <v>0.18</v>
      </c>
      <c r="F205" s="284" t="s">
        <v>283</v>
      </c>
      <c r="G205" s="285" t="s">
        <v>317</v>
      </c>
      <c r="H205" s="286">
        <v>1</v>
      </c>
      <c r="I205" s="287"/>
      <c r="J205" s="619">
        <f t="shared" si="24"/>
        <v>0</v>
      </c>
      <c r="K205" s="611">
        <f t="shared" ref="K205:K208" si="33">IF(E205="",D205*J205,E205*J205)</f>
        <v>0</v>
      </c>
      <c r="L205" s="588"/>
      <c r="M205" s="588"/>
      <c r="N205" s="588"/>
    </row>
    <row r="206" spans="1:14" s="277" customFormat="1" ht="31.5" x14ac:dyDescent="0.25">
      <c r="A206" s="282">
        <v>1.2</v>
      </c>
      <c r="B206" s="580">
        <v>998736</v>
      </c>
      <c r="C206" s="283"/>
      <c r="D206" s="681">
        <v>0.18</v>
      </c>
      <c r="E206" s="689">
        <v>0.18</v>
      </c>
      <c r="F206" s="284" t="s">
        <v>284</v>
      </c>
      <c r="G206" s="285" t="s">
        <v>317</v>
      </c>
      <c r="H206" s="286">
        <v>1</v>
      </c>
      <c r="I206" s="287"/>
      <c r="J206" s="619">
        <f t="shared" si="24"/>
        <v>0</v>
      </c>
      <c r="K206" s="611">
        <f t="shared" si="33"/>
        <v>0</v>
      </c>
      <c r="L206" s="588"/>
      <c r="M206" s="588"/>
      <c r="N206" s="588"/>
    </row>
    <row r="207" spans="1:14" s="277" customFormat="1" ht="31.5" x14ac:dyDescent="0.25">
      <c r="A207" s="282">
        <v>1.3</v>
      </c>
      <c r="B207" s="580">
        <v>998736</v>
      </c>
      <c r="C207" s="283"/>
      <c r="D207" s="681">
        <v>0.18</v>
      </c>
      <c r="E207" s="689">
        <v>0.18</v>
      </c>
      <c r="F207" s="284" t="s">
        <v>285</v>
      </c>
      <c r="G207" s="285" t="s">
        <v>317</v>
      </c>
      <c r="H207" s="286">
        <v>1</v>
      </c>
      <c r="I207" s="287"/>
      <c r="J207" s="619">
        <f t="shared" si="24"/>
        <v>0</v>
      </c>
      <c r="K207" s="611">
        <f t="shared" si="33"/>
        <v>0</v>
      </c>
      <c r="L207" s="588"/>
      <c r="M207" s="588"/>
      <c r="N207" s="588"/>
    </row>
    <row r="208" spans="1:14" s="277" customFormat="1" ht="31.5" x14ac:dyDescent="0.25">
      <c r="A208" s="279" t="s">
        <v>226</v>
      </c>
      <c r="B208" s="580">
        <v>998731</v>
      </c>
      <c r="C208" s="283"/>
      <c r="D208" s="681">
        <v>0.18</v>
      </c>
      <c r="E208" s="689">
        <v>0.18</v>
      </c>
      <c r="F208" s="280" t="s">
        <v>286</v>
      </c>
      <c r="G208" s="285" t="s">
        <v>318</v>
      </c>
      <c r="H208" s="286">
        <v>6</v>
      </c>
      <c r="I208" s="287"/>
      <c r="J208" s="619">
        <f t="shared" si="24"/>
        <v>0</v>
      </c>
      <c r="K208" s="611">
        <f t="shared" si="33"/>
        <v>0</v>
      </c>
      <c r="L208" s="588"/>
      <c r="M208" s="588"/>
      <c r="N208" s="588"/>
    </row>
    <row r="209" spans="1:14" s="277" customFormat="1" x14ac:dyDescent="0.25">
      <c r="A209" s="281" t="s">
        <v>227</v>
      </c>
      <c r="B209" s="580"/>
      <c r="C209" s="599"/>
      <c r="D209" s="611"/>
      <c r="E209" s="611"/>
      <c r="F209" s="280" t="s">
        <v>287</v>
      </c>
      <c r="G209" s="285"/>
      <c r="H209" s="286"/>
      <c r="I209" s="621"/>
      <c r="J209" s="619"/>
      <c r="K209" s="611"/>
      <c r="L209" s="588"/>
      <c r="M209" s="588"/>
      <c r="N209" s="588"/>
    </row>
    <row r="210" spans="1:14" s="277" customFormat="1" ht="47.25" x14ac:dyDescent="0.25">
      <c r="A210" s="281"/>
      <c r="B210" s="580"/>
      <c r="C210" s="283"/>
      <c r="D210" s="681">
        <v>0.18</v>
      </c>
      <c r="E210" s="689">
        <v>0.18</v>
      </c>
      <c r="F210" s="284" t="s">
        <v>670</v>
      </c>
      <c r="G210" s="285" t="s">
        <v>319</v>
      </c>
      <c r="H210" s="286">
        <v>170</v>
      </c>
      <c r="I210" s="287"/>
      <c r="J210" s="619">
        <f t="shared" si="24"/>
        <v>0</v>
      </c>
      <c r="K210" s="611">
        <f t="shared" ref="K210:K214" si="34">IF(E210="",D210*J210,E210*J210)</f>
        <v>0</v>
      </c>
      <c r="L210" s="588"/>
      <c r="M210" s="588"/>
      <c r="N210" s="588"/>
    </row>
    <row r="211" spans="1:14" s="277" customFormat="1" ht="47.25" x14ac:dyDescent="0.25">
      <c r="A211" s="281"/>
      <c r="B211" s="580"/>
      <c r="C211" s="283"/>
      <c r="D211" s="681">
        <v>0.18</v>
      </c>
      <c r="E211" s="689">
        <v>0.18</v>
      </c>
      <c r="F211" s="284" t="s">
        <v>671</v>
      </c>
      <c r="G211" s="285" t="s">
        <v>319</v>
      </c>
      <c r="H211" s="286">
        <v>42</v>
      </c>
      <c r="I211" s="287"/>
      <c r="J211" s="619">
        <f t="shared" si="24"/>
        <v>0</v>
      </c>
      <c r="K211" s="611">
        <f t="shared" si="34"/>
        <v>0</v>
      </c>
      <c r="L211" s="588"/>
      <c r="M211" s="588"/>
      <c r="N211" s="588"/>
    </row>
    <row r="212" spans="1:14" s="277" customFormat="1" ht="47.25" x14ac:dyDescent="0.25">
      <c r="A212" s="285"/>
      <c r="B212" s="580"/>
      <c r="C212" s="283"/>
      <c r="D212" s="681">
        <v>0.18</v>
      </c>
      <c r="E212" s="689">
        <v>0.18</v>
      </c>
      <c r="F212" s="284" t="s">
        <v>289</v>
      </c>
      <c r="G212" s="285" t="s">
        <v>319</v>
      </c>
      <c r="H212" s="286">
        <v>58</v>
      </c>
      <c r="I212" s="287"/>
      <c r="J212" s="619">
        <f t="shared" si="24"/>
        <v>0</v>
      </c>
      <c r="K212" s="611">
        <f t="shared" si="34"/>
        <v>0</v>
      </c>
      <c r="L212" s="588"/>
      <c r="M212" s="588"/>
      <c r="N212" s="588"/>
    </row>
    <row r="213" spans="1:14" s="277" customFormat="1" x14ac:dyDescent="0.25">
      <c r="A213" s="281" t="s">
        <v>228</v>
      </c>
      <c r="B213" s="580"/>
      <c r="C213" s="283"/>
      <c r="D213" s="681">
        <v>0.18</v>
      </c>
      <c r="E213" s="689">
        <v>0.18</v>
      </c>
      <c r="F213" s="280" t="s">
        <v>573</v>
      </c>
      <c r="G213" s="285" t="s">
        <v>317</v>
      </c>
      <c r="H213" s="286">
        <v>1</v>
      </c>
      <c r="I213" s="287"/>
      <c r="J213" s="619">
        <f t="shared" ref="J213:J233" si="35">(H213*I213)</f>
        <v>0</v>
      </c>
      <c r="K213" s="611">
        <f t="shared" si="34"/>
        <v>0</v>
      </c>
      <c r="L213" s="588"/>
      <c r="M213" s="588"/>
      <c r="N213" s="588"/>
    </row>
    <row r="214" spans="1:14" s="277" customFormat="1" ht="47.25" x14ac:dyDescent="0.25">
      <c r="A214" s="306" t="s">
        <v>491</v>
      </c>
      <c r="B214" s="580"/>
      <c r="C214" s="283"/>
      <c r="D214" s="681">
        <v>0.18</v>
      </c>
      <c r="E214" s="689">
        <v>0.18</v>
      </c>
      <c r="F214" s="307" t="s">
        <v>574</v>
      </c>
      <c r="G214" s="308" t="s">
        <v>317</v>
      </c>
      <c r="H214" s="286">
        <v>1</v>
      </c>
      <c r="I214" s="287"/>
      <c r="J214" s="619">
        <f t="shared" si="35"/>
        <v>0</v>
      </c>
      <c r="K214" s="611">
        <f t="shared" si="34"/>
        <v>0</v>
      </c>
      <c r="L214" s="588"/>
      <c r="M214" s="588"/>
      <c r="N214" s="588"/>
    </row>
    <row r="215" spans="1:14" s="277" customFormat="1" x14ac:dyDescent="0.25">
      <c r="A215" s="309" t="s">
        <v>492</v>
      </c>
      <c r="B215" s="580"/>
      <c r="C215" s="599"/>
      <c r="D215" s="681"/>
      <c r="E215" s="611"/>
      <c r="F215" s="310" t="s">
        <v>378</v>
      </c>
      <c r="G215" s="308"/>
      <c r="H215" s="286"/>
      <c r="I215" s="621"/>
      <c r="J215" s="619"/>
      <c r="K215" s="611"/>
      <c r="L215" s="588"/>
      <c r="M215" s="588"/>
      <c r="N215" s="588"/>
    </row>
    <row r="216" spans="1:14" s="277" customFormat="1" ht="31.5" x14ac:dyDescent="0.25">
      <c r="A216" s="311">
        <v>1</v>
      </c>
      <c r="B216" s="580">
        <v>995432</v>
      </c>
      <c r="C216" s="283"/>
      <c r="D216" s="681">
        <v>0.18</v>
      </c>
      <c r="E216" s="689">
        <v>0.18</v>
      </c>
      <c r="F216" s="307" t="s">
        <v>675</v>
      </c>
      <c r="G216" s="308" t="s">
        <v>317</v>
      </c>
      <c r="H216" s="286">
        <v>1</v>
      </c>
      <c r="I216" s="287"/>
      <c r="J216" s="619">
        <f t="shared" si="35"/>
        <v>0</v>
      </c>
      <c r="K216" s="611">
        <f t="shared" ref="K216:K217" si="36">IF(E216="",D216*J216,E216*J216)</f>
        <v>0</v>
      </c>
      <c r="L216" s="588"/>
      <c r="M216" s="588"/>
      <c r="N216" s="588"/>
    </row>
    <row r="217" spans="1:14" s="277" customFormat="1" ht="78.75" x14ac:dyDescent="0.25">
      <c r="A217" s="311">
        <v>2</v>
      </c>
      <c r="B217" s="580">
        <v>995432</v>
      </c>
      <c r="C217" s="283"/>
      <c r="D217" s="681">
        <v>0.18</v>
      </c>
      <c r="E217" s="689">
        <v>0.18</v>
      </c>
      <c r="F217" s="307" t="s">
        <v>676</v>
      </c>
      <c r="G217" s="626" t="s">
        <v>677</v>
      </c>
      <c r="H217" s="316">
        <v>5000</v>
      </c>
      <c r="I217" s="287"/>
      <c r="J217" s="619">
        <f t="shared" si="35"/>
        <v>0</v>
      </c>
      <c r="K217" s="611">
        <f t="shared" si="36"/>
        <v>0</v>
      </c>
      <c r="L217" s="588"/>
      <c r="M217" s="588"/>
      <c r="N217" s="588"/>
    </row>
    <row r="218" spans="1:14" s="277" customFormat="1" ht="47.25" x14ac:dyDescent="0.25">
      <c r="A218" s="311">
        <v>3</v>
      </c>
      <c r="B218" s="580"/>
      <c r="C218" s="599"/>
      <c r="D218" s="611"/>
      <c r="E218" s="611"/>
      <c r="F218" s="312" t="s">
        <v>678</v>
      </c>
      <c r="G218" s="626"/>
      <c r="H218" s="316"/>
      <c r="I218" s="622"/>
      <c r="J218" s="619"/>
      <c r="K218" s="611"/>
      <c r="L218" s="588"/>
      <c r="M218" s="588"/>
      <c r="N218" s="588"/>
    </row>
    <row r="219" spans="1:14" s="277" customFormat="1" x14ac:dyDescent="0.25">
      <c r="A219" s="311">
        <v>3.1</v>
      </c>
      <c r="B219" s="580"/>
      <c r="C219" s="283"/>
      <c r="D219" s="681">
        <v>0.18</v>
      </c>
      <c r="E219" s="689">
        <v>0.18</v>
      </c>
      <c r="F219" s="313" t="s">
        <v>679</v>
      </c>
      <c r="G219" s="626" t="s">
        <v>677</v>
      </c>
      <c r="H219" s="316">
        <v>20000</v>
      </c>
      <c r="I219" s="287"/>
      <c r="J219" s="619">
        <f t="shared" si="35"/>
        <v>0</v>
      </c>
      <c r="K219" s="611">
        <f t="shared" ref="K219:K220" si="37">IF(E219="",D219*J219,E219*J219)</f>
        <v>0</v>
      </c>
      <c r="L219" s="588"/>
      <c r="M219" s="588"/>
      <c r="N219" s="588"/>
    </row>
    <row r="220" spans="1:14" s="277" customFormat="1" x14ac:dyDescent="0.25">
      <c r="A220" s="311">
        <v>3.2</v>
      </c>
      <c r="B220" s="580"/>
      <c r="C220" s="283"/>
      <c r="D220" s="681">
        <v>0.18</v>
      </c>
      <c r="E220" s="689">
        <v>0.18</v>
      </c>
      <c r="F220" s="313" t="s">
        <v>680</v>
      </c>
      <c r="G220" s="626" t="s">
        <v>677</v>
      </c>
      <c r="H220" s="316">
        <v>40000</v>
      </c>
      <c r="I220" s="287"/>
      <c r="J220" s="619">
        <f t="shared" si="35"/>
        <v>0</v>
      </c>
      <c r="K220" s="611">
        <f t="shared" si="37"/>
        <v>0</v>
      </c>
      <c r="L220" s="588"/>
      <c r="M220" s="588"/>
      <c r="N220" s="588"/>
    </row>
    <row r="221" spans="1:14" s="277" customFormat="1" ht="220.5" x14ac:dyDescent="0.25">
      <c r="A221" s="311">
        <v>4</v>
      </c>
      <c r="B221" s="580"/>
      <c r="C221" s="599"/>
      <c r="D221" s="611"/>
      <c r="E221" s="611"/>
      <c r="F221" s="312" t="s">
        <v>681</v>
      </c>
      <c r="G221" s="308"/>
      <c r="H221" s="286"/>
      <c r="I221" s="622"/>
      <c r="J221" s="619"/>
      <c r="K221" s="611"/>
      <c r="L221" s="588"/>
      <c r="M221" s="588"/>
      <c r="N221" s="588"/>
    </row>
    <row r="222" spans="1:14" s="277" customFormat="1" x14ac:dyDescent="0.25">
      <c r="A222" s="587">
        <v>4.0999999999999996</v>
      </c>
      <c r="B222" s="580">
        <v>998736</v>
      </c>
      <c r="C222" s="283"/>
      <c r="D222" s="681">
        <v>0.18</v>
      </c>
      <c r="E222" s="689">
        <v>0.18</v>
      </c>
      <c r="F222" s="314" t="s">
        <v>682</v>
      </c>
      <c r="G222" s="315" t="s">
        <v>315</v>
      </c>
      <c r="H222" s="316">
        <v>2</v>
      </c>
      <c r="I222" s="287"/>
      <c r="J222" s="619">
        <f t="shared" si="35"/>
        <v>0</v>
      </c>
      <c r="K222" s="611">
        <f t="shared" ref="K222:K228" si="38">IF(E222="",D222*J222,E222*J222)</f>
        <v>0</v>
      </c>
      <c r="L222" s="588"/>
      <c r="M222" s="588"/>
      <c r="N222" s="588"/>
    </row>
    <row r="223" spans="1:14" s="277" customFormat="1" x14ac:dyDescent="0.25">
      <c r="A223" s="587">
        <v>4.2</v>
      </c>
      <c r="B223" s="580">
        <v>998736</v>
      </c>
      <c r="C223" s="283"/>
      <c r="D223" s="681">
        <v>0.18</v>
      </c>
      <c r="E223" s="689">
        <v>0.18</v>
      </c>
      <c r="F223" s="314" t="s">
        <v>827</v>
      </c>
      <c r="G223" s="315" t="s">
        <v>315</v>
      </c>
      <c r="H223" s="316">
        <v>2</v>
      </c>
      <c r="I223" s="287"/>
      <c r="J223" s="619">
        <f t="shared" si="35"/>
        <v>0</v>
      </c>
      <c r="K223" s="611">
        <f t="shared" si="38"/>
        <v>0</v>
      </c>
      <c r="L223" s="588"/>
      <c r="M223" s="588"/>
      <c r="N223" s="588"/>
    </row>
    <row r="224" spans="1:14" s="277" customFormat="1" x14ac:dyDescent="0.25">
      <c r="A224" s="587">
        <v>4.3</v>
      </c>
      <c r="B224" s="580">
        <v>998736</v>
      </c>
      <c r="C224" s="283"/>
      <c r="D224" s="681">
        <v>0.18</v>
      </c>
      <c r="E224" s="689">
        <v>0.18</v>
      </c>
      <c r="F224" s="314" t="s">
        <v>683</v>
      </c>
      <c r="G224" s="315" t="s">
        <v>315</v>
      </c>
      <c r="H224" s="316">
        <v>27</v>
      </c>
      <c r="I224" s="287"/>
      <c r="J224" s="619">
        <f t="shared" si="35"/>
        <v>0</v>
      </c>
      <c r="K224" s="611">
        <f t="shared" si="38"/>
        <v>0</v>
      </c>
      <c r="L224" s="588"/>
      <c r="M224" s="588"/>
      <c r="N224" s="588"/>
    </row>
    <row r="225" spans="1:14" s="277" customFormat="1" x14ac:dyDescent="0.25">
      <c r="A225" s="587">
        <v>4.4000000000000004</v>
      </c>
      <c r="B225" s="580">
        <v>998736</v>
      </c>
      <c r="C225" s="283"/>
      <c r="D225" s="681">
        <v>0.18</v>
      </c>
      <c r="E225" s="689">
        <v>0.18</v>
      </c>
      <c r="F225" s="314" t="s">
        <v>684</v>
      </c>
      <c r="G225" s="315" t="s">
        <v>315</v>
      </c>
      <c r="H225" s="316">
        <v>4</v>
      </c>
      <c r="I225" s="287"/>
      <c r="J225" s="619">
        <f t="shared" si="35"/>
        <v>0</v>
      </c>
      <c r="K225" s="611">
        <f t="shared" si="38"/>
        <v>0</v>
      </c>
      <c r="L225" s="588"/>
      <c r="M225" s="588"/>
      <c r="N225" s="588"/>
    </row>
    <row r="226" spans="1:14" s="277" customFormat="1" x14ac:dyDescent="0.25">
      <c r="A226" s="587">
        <v>4.5</v>
      </c>
      <c r="B226" s="580"/>
      <c r="C226" s="283"/>
      <c r="D226" s="681">
        <v>0.18</v>
      </c>
      <c r="E226" s="689">
        <v>0.18</v>
      </c>
      <c r="F226" s="314" t="s">
        <v>685</v>
      </c>
      <c r="G226" s="315" t="s">
        <v>315</v>
      </c>
      <c r="H226" s="316">
        <v>35</v>
      </c>
      <c r="I226" s="287"/>
      <c r="J226" s="619">
        <f t="shared" si="35"/>
        <v>0</v>
      </c>
      <c r="K226" s="611">
        <f t="shared" si="38"/>
        <v>0</v>
      </c>
      <c r="L226" s="588"/>
      <c r="M226" s="588"/>
      <c r="N226" s="588"/>
    </row>
    <row r="227" spans="1:14" s="277" customFormat="1" ht="31.5" x14ac:dyDescent="0.25">
      <c r="A227" s="587">
        <v>4.5999999999999996</v>
      </c>
      <c r="B227" s="580"/>
      <c r="C227" s="283"/>
      <c r="D227" s="681">
        <v>0.18</v>
      </c>
      <c r="E227" s="689">
        <v>0.18</v>
      </c>
      <c r="F227" s="314" t="s">
        <v>686</v>
      </c>
      <c r="G227" s="315" t="s">
        <v>315</v>
      </c>
      <c r="H227" s="316">
        <v>279</v>
      </c>
      <c r="I227" s="287"/>
      <c r="J227" s="619">
        <f t="shared" si="35"/>
        <v>0</v>
      </c>
      <c r="K227" s="611">
        <f t="shared" si="38"/>
        <v>0</v>
      </c>
      <c r="L227" s="588"/>
      <c r="M227" s="588"/>
      <c r="N227" s="588"/>
    </row>
    <row r="228" spans="1:14" s="277" customFormat="1" x14ac:dyDescent="0.25">
      <c r="A228" s="587">
        <v>4.7</v>
      </c>
      <c r="B228" s="580">
        <v>998731</v>
      </c>
      <c r="C228" s="283"/>
      <c r="D228" s="681">
        <v>0.18</v>
      </c>
      <c r="E228" s="689">
        <v>0.18</v>
      </c>
      <c r="F228" s="314" t="s">
        <v>687</v>
      </c>
      <c r="G228" s="315" t="s">
        <v>315</v>
      </c>
      <c r="H228" s="316">
        <v>1</v>
      </c>
      <c r="I228" s="287"/>
      <c r="J228" s="619">
        <f t="shared" si="35"/>
        <v>0</v>
      </c>
      <c r="K228" s="611">
        <f t="shared" si="38"/>
        <v>0</v>
      </c>
      <c r="L228" s="588"/>
      <c r="M228" s="588"/>
      <c r="N228" s="588"/>
    </row>
    <row r="229" spans="1:14" s="277" customFormat="1" ht="173.25" x14ac:dyDescent="0.25">
      <c r="A229" s="311">
        <v>5</v>
      </c>
      <c r="B229" s="580"/>
      <c r="C229" s="599"/>
      <c r="D229" s="611"/>
      <c r="E229" s="611"/>
      <c r="F229" s="317" t="s">
        <v>688</v>
      </c>
      <c r="G229" s="315"/>
      <c r="H229" s="316"/>
      <c r="I229" s="621"/>
      <c r="J229" s="619"/>
      <c r="K229" s="611"/>
      <c r="L229" s="588"/>
      <c r="M229" s="588"/>
      <c r="N229" s="588"/>
    </row>
    <row r="230" spans="1:14" s="277" customFormat="1" x14ac:dyDescent="0.25">
      <c r="A230" s="311">
        <v>5.0999999999999996</v>
      </c>
      <c r="B230" s="580">
        <v>995462</v>
      </c>
      <c r="C230" s="283"/>
      <c r="D230" s="681">
        <v>0.18</v>
      </c>
      <c r="E230" s="689">
        <v>0.18</v>
      </c>
      <c r="F230" s="318" t="s">
        <v>689</v>
      </c>
      <c r="G230" s="315" t="s">
        <v>391</v>
      </c>
      <c r="H230" s="316">
        <v>120</v>
      </c>
      <c r="I230" s="287"/>
      <c r="J230" s="619">
        <f t="shared" si="35"/>
        <v>0</v>
      </c>
      <c r="K230" s="611">
        <f t="shared" ref="K230:K233" si="39">IF(E230="",D230*J230,E230*J230)</f>
        <v>0</v>
      </c>
      <c r="L230" s="588"/>
      <c r="M230" s="588"/>
      <c r="N230" s="588"/>
    </row>
    <row r="231" spans="1:14" s="277" customFormat="1" x14ac:dyDescent="0.25">
      <c r="A231" s="311">
        <v>5.2</v>
      </c>
      <c r="B231" s="580">
        <v>995462</v>
      </c>
      <c r="C231" s="283"/>
      <c r="D231" s="681">
        <v>0.18</v>
      </c>
      <c r="E231" s="689">
        <v>0.18</v>
      </c>
      <c r="F231" s="318" t="s">
        <v>690</v>
      </c>
      <c r="G231" s="315" t="s">
        <v>391</v>
      </c>
      <c r="H231" s="316">
        <v>180</v>
      </c>
      <c r="I231" s="287"/>
      <c r="J231" s="619">
        <f t="shared" si="35"/>
        <v>0</v>
      </c>
      <c r="K231" s="611">
        <f t="shared" si="39"/>
        <v>0</v>
      </c>
      <c r="L231" s="588"/>
      <c r="M231" s="588"/>
      <c r="N231" s="588"/>
    </row>
    <row r="232" spans="1:14" s="277" customFormat="1" x14ac:dyDescent="0.25">
      <c r="A232" s="311">
        <v>5.3</v>
      </c>
      <c r="B232" s="580">
        <v>995462</v>
      </c>
      <c r="C232" s="283"/>
      <c r="D232" s="681">
        <v>0.18</v>
      </c>
      <c r="E232" s="689">
        <v>0.18</v>
      </c>
      <c r="F232" s="318" t="s">
        <v>691</v>
      </c>
      <c r="G232" s="315" t="s">
        <v>391</v>
      </c>
      <c r="H232" s="316">
        <v>160</v>
      </c>
      <c r="I232" s="287"/>
      <c r="J232" s="619">
        <f t="shared" si="35"/>
        <v>0</v>
      </c>
      <c r="K232" s="611">
        <f t="shared" si="39"/>
        <v>0</v>
      </c>
      <c r="L232" s="588"/>
      <c r="M232" s="588"/>
      <c r="N232" s="588"/>
    </row>
    <row r="233" spans="1:14" s="277" customFormat="1" x14ac:dyDescent="0.25">
      <c r="A233" s="311">
        <v>5.4</v>
      </c>
      <c r="B233" s="580">
        <v>995462</v>
      </c>
      <c r="C233" s="283"/>
      <c r="D233" s="681">
        <v>0.18</v>
      </c>
      <c r="E233" s="689">
        <v>0.18</v>
      </c>
      <c r="F233" s="318" t="s">
        <v>692</v>
      </c>
      <c r="G233" s="315" t="s">
        <v>391</v>
      </c>
      <c r="H233" s="316">
        <v>240</v>
      </c>
      <c r="I233" s="287"/>
      <c r="J233" s="619">
        <f t="shared" si="35"/>
        <v>0</v>
      </c>
      <c r="K233" s="611">
        <f t="shared" si="39"/>
        <v>0</v>
      </c>
      <c r="L233" s="588"/>
      <c r="M233" s="588"/>
      <c r="N233" s="588"/>
    </row>
    <row r="234" spans="1:14" s="277" customFormat="1" ht="189" x14ac:dyDescent="0.25">
      <c r="A234" s="587">
        <v>6</v>
      </c>
      <c r="B234" s="580"/>
      <c r="C234" s="599"/>
      <c r="D234" s="611"/>
      <c r="E234" s="611"/>
      <c r="F234" s="317" t="s">
        <v>693</v>
      </c>
      <c r="G234" s="315"/>
      <c r="H234" s="316"/>
      <c r="I234" s="621"/>
      <c r="J234" s="619"/>
      <c r="K234" s="611"/>
      <c r="L234" s="588"/>
      <c r="M234" s="588"/>
      <c r="N234" s="588"/>
    </row>
    <row r="235" spans="1:14" s="277" customFormat="1" ht="31.5" x14ac:dyDescent="0.25">
      <c r="A235" s="587">
        <v>6.1</v>
      </c>
      <c r="B235" s="580">
        <v>995414</v>
      </c>
      <c r="C235" s="283"/>
      <c r="D235" s="681">
        <v>0.18</v>
      </c>
      <c r="E235" s="689">
        <v>0.18</v>
      </c>
      <c r="F235" s="314" t="s">
        <v>694</v>
      </c>
      <c r="G235" s="315" t="s">
        <v>392</v>
      </c>
      <c r="H235" s="316">
        <v>520</v>
      </c>
      <c r="I235" s="287"/>
      <c r="J235" s="619">
        <f t="shared" ref="J235:J269" si="40">(H235*I235)</f>
        <v>0</v>
      </c>
      <c r="K235" s="611">
        <f t="shared" ref="K235:K240" si="41">IF(E235="",D235*J235,E235*J235)</f>
        <v>0</v>
      </c>
      <c r="L235" s="588"/>
      <c r="M235" s="588"/>
      <c r="N235" s="588"/>
    </row>
    <row r="236" spans="1:14" s="277" customFormat="1" x14ac:dyDescent="0.25">
      <c r="A236" s="587">
        <v>6.2</v>
      </c>
      <c r="B236" s="580">
        <v>995414</v>
      </c>
      <c r="C236" s="283"/>
      <c r="D236" s="681">
        <v>0.18</v>
      </c>
      <c r="E236" s="689">
        <v>0.18</v>
      </c>
      <c r="F236" s="314" t="s">
        <v>695</v>
      </c>
      <c r="G236" s="315" t="s">
        <v>392</v>
      </c>
      <c r="H236" s="316">
        <v>50</v>
      </c>
      <c r="I236" s="287"/>
      <c r="J236" s="619">
        <f t="shared" si="40"/>
        <v>0</v>
      </c>
      <c r="K236" s="611">
        <f t="shared" si="41"/>
        <v>0</v>
      </c>
      <c r="L236" s="588"/>
      <c r="M236" s="588"/>
      <c r="N236" s="588"/>
    </row>
    <row r="237" spans="1:14" s="277" customFormat="1" x14ac:dyDescent="0.25">
      <c r="A237" s="587">
        <v>6.3</v>
      </c>
      <c r="B237" s="580">
        <v>995414</v>
      </c>
      <c r="C237" s="283"/>
      <c r="D237" s="681">
        <v>0.18</v>
      </c>
      <c r="E237" s="689">
        <v>0.18</v>
      </c>
      <c r="F237" s="314" t="s">
        <v>696</v>
      </c>
      <c r="G237" s="315" t="s">
        <v>392</v>
      </c>
      <c r="H237" s="316">
        <v>10</v>
      </c>
      <c r="I237" s="287"/>
      <c r="J237" s="619">
        <f t="shared" si="40"/>
        <v>0</v>
      </c>
      <c r="K237" s="611">
        <f t="shared" si="41"/>
        <v>0</v>
      </c>
      <c r="L237" s="588"/>
      <c r="M237" s="588"/>
      <c r="N237" s="588"/>
    </row>
    <row r="238" spans="1:14" s="277" customFormat="1" ht="31.5" x14ac:dyDescent="0.25">
      <c r="A238" s="587">
        <v>6.4</v>
      </c>
      <c r="B238" s="580"/>
      <c r="C238" s="283"/>
      <c r="D238" s="681">
        <v>0.18</v>
      </c>
      <c r="E238" s="689">
        <v>0.18</v>
      </c>
      <c r="F238" s="314" t="s">
        <v>697</v>
      </c>
      <c r="G238" s="315" t="s">
        <v>392</v>
      </c>
      <c r="H238" s="316">
        <v>128</v>
      </c>
      <c r="I238" s="287"/>
      <c r="J238" s="619">
        <f t="shared" si="40"/>
        <v>0</v>
      </c>
      <c r="K238" s="611">
        <f t="shared" si="41"/>
        <v>0</v>
      </c>
      <c r="L238" s="588"/>
      <c r="M238" s="588"/>
      <c r="N238" s="588"/>
    </row>
    <row r="239" spans="1:14" s="277" customFormat="1" ht="31.5" x14ac:dyDescent="0.25">
      <c r="A239" s="587">
        <v>6.5</v>
      </c>
      <c r="B239" s="580">
        <v>995414</v>
      </c>
      <c r="C239" s="283"/>
      <c r="D239" s="681">
        <v>0.18</v>
      </c>
      <c r="E239" s="689">
        <v>0.18</v>
      </c>
      <c r="F239" s="318" t="s">
        <v>698</v>
      </c>
      <c r="G239" s="319" t="s">
        <v>317</v>
      </c>
      <c r="H239" s="320">
        <v>1</v>
      </c>
      <c r="I239" s="287"/>
      <c r="J239" s="619">
        <f t="shared" si="40"/>
        <v>0</v>
      </c>
      <c r="K239" s="611">
        <f t="shared" si="41"/>
        <v>0</v>
      </c>
      <c r="L239" s="588"/>
      <c r="M239" s="588"/>
      <c r="N239" s="588"/>
    </row>
    <row r="240" spans="1:14" s="277" customFormat="1" ht="126" x14ac:dyDescent="0.25">
      <c r="A240" s="308">
        <v>7</v>
      </c>
      <c r="B240" s="580"/>
      <c r="C240" s="283"/>
      <c r="D240" s="681">
        <v>0.18</v>
      </c>
      <c r="E240" s="689">
        <v>0.18</v>
      </c>
      <c r="F240" s="321" t="s">
        <v>699</v>
      </c>
      <c r="G240" s="315" t="s">
        <v>317</v>
      </c>
      <c r="H240" s="316">
        <v>1</v>
      </c>
      <c r="I240" s="287"/>
      <c r="J240" s="619">
        <f t="shared" si="40"/>
        <v>0</v>
      </c>
      <c r="K240" s="611">
        <f t="shared" si="41"/>
        <v>0</v>
      </c>
      <c r="L240" s="588"/>
      <c r="M240" s="588"/>
      <c r="N240" s="588"/>
    </row>
    <row r="241" spans="1:14" s="277" customFormat="1" ht="157.5" x14ac:dyDescent="0.25">
      <c r="A241" s="587">
        <v>8</v>
      </c>
      <c r="B241" s="580">
        <v>995421</v>
      </c>
      <c r="C241" s="599"/>
      <c r="D241" s="611"/>
      <c r="E241" s="611"/>
      <c r="F241" s="312" t="s">
        <v>700</v>
      </c>
      <c r="G241" s="315"/>
      <c r="H241" s="316"/>
      <c r="I241" s="621"/>
      <c r="J241" s="619"/>
      <c r="K241" s="611"/>
      <c r="L241" s="588"/>
      <c r="M241" s="588"/>
      <c r="N241" s="588"/>
    </row>
    <row r="242" spans="1:14" s="277" customFormat="1" x14ac:dyDescent="0.25">
      <c r="A242" s="587">
        <v>8.1</v>
      </c>
      <c r="B242" s="580"/>
      <c r="C242" s="283"/>
      <c r="D242" s="681">
        <v>0.18</v>
      </c>
      <c r="E242" s="689">
        <v>0.18</v>
      </c>
      <c r="F242" s="314" t="s">
        <v>701</v>
      </c>
      <c r="G242" s="315" t="s">
        <v>393</v>
      </c>
      <c r="H242" s="316">
        <v>1500</v>
      </c>
      <c r="I242" s="287"/>
      <c r="J242" s="619">
        <f t="shared" si="40"/>
        <v>0</v>
      </c>
      <c r="K242" s="611">
        <f t="shared" ref="K242:K250" si="42">IF(E242="",D242*J242,E242*J242)</f>
        <v>0</v>
      </c>
      <c r="L242" s="588"/>
      <c r="M242" s="588"/>
      <c r="N242" s="588"/>
    </row>
    <row r="243" spans="1:14" s="277" customFormat="1" x14ac:dyDescent="0.25">
      <c r="A243" s="587">
        <v>8.1999999999999993</v>
      </c>
      <c r="B243" s="580"/>
      <c r="C243" s="283"/>
      <c r="D243" s="681">
        <v>0.18</v>
      </c>
      <c r="E243" s="689">
        <v>0.18</v>
      </c>
      <c r="F243" s="314" t="s">
        <v>702</v>
      </c>
      <c r="G243" s="315" t="s">
        <v>393</v>
      </c>
      <c r="H243" s="316">
        <v>500</v>
      </c>
      <c r="I243" s="287"/>
      <c r="J243" s="619">
        <f t="shared" si="40"/>
        <v>0</v>
      </c>
      <c r="K243" s="611">
        <f t="shared" si="42"/>
        <v>0</v>
      </c>
      <c r="L243" s="588"/>
      <c r="M243" s="588"/>
      <c r="N243" s="588"/>
    </row>
    <row r="244" spans="1:14" s="277" customFormat="1" ht="189" x14ac:dyDescent="0.25">
      <c r="A244" s="311">
        <v>9</v>
      </c>
      <c r="B244" s="580">
        <v>995454</v>
      </c>
      <c r="C244" s="283"/>
      <c r="D244" s="681">
        <v>0.18</v>
      </c>
      <c r="E244" s="689">
        <v>0.18</v>
      </c>
      <c r="F244" s="317" t="s">
        <v>703</v>
      </c>
      <c r="G244" s="315" t="s">
        <v>393</v>
      </c>
      <c r="H244" s="316">
        <v>900</v>
      </c>
      <c r="I244" s="287"/>
      <c r="J244" s="619">
        <f t="shared" si="40"/>
        <v>0</v>
      </c>
      <c r="K244" s="611">
        <f t="shared" si="42"/>
        <v>0</v>
      </c>
      <c r="L244" s="588"/>
      <c r="M244" s="588"/>
      <c r="N244" s="588"/>
    </row>
    <row r="245" spans="1:14" s="277" customFormat="1" ht="47.25" x14ac:dyDescent="0.25">
      <c r="A245" s="311">
        <v>10</v>
      </c>
      <c r="B245" s="580">
        <v>995454</v>
      </c>
      <c r="C245" s="283"/>
      <c r="D245" s="681">
        <v>0.18</v>
      </c>
      <c r="E245" s="689">
        <v>0.18</v>
      </c>
      <c r="F245" s="313" t="s">
        <v>704</v>
      </c>
      <c r="G245" s="315" t="s">
        <v>313</v>
      </c>
      <c r="H245" s="316">
        <v>1</v>
      </c>
      <c r="I245" s="287"/>
      <c r="J245" s="619">
        <f t="shared" si="40"/>
        <v>0</v>
      </c>
      <c r="K245" s="611">
        <f t="shared" si="42"/>
        <v>0</v>
      </c>
      <c r="L245" s="588"/>
      <c r="M245" s="588"/>
      <c r="N245" s="588"/>
    </row>
    <row r="246" spans="1:14" s="277" customFormat="1" x14ac:dyDescent="0.25">
      <c r="A246" s="311">
        <v>11</v>
      </c>
      <c r="B246" s="580">
        <v>995477</v>
      </c>
      <c r="C246" s="283"/>
      <c r="D246" s="681">
        <v>0.18</v>
      </c>
      <c r="E246" s="689">
        <v>0.18</v>
      </c>
      <c r="F246" s="314" t="s">
        <v>705</v>
      </c>
      <c r="G246" s="315" t="s">
        <v>394</v>
      </c>
      <c r="H246" s="316">
        <v>550</v>
      </c>
      <c r="I246" s="287"/>
      <c r="J246" s="619">
        <f t="shared" si="40"/>
        <v>0</v>
      </c>
      <c r="K246" s="611">
        <f t="shared" si="42"/>
        <v>0</v>
      </c>
      <c r="L246" s="588"/>
      <c r="M246" s="588"/>
      <c r="N246" s="588"/>
    </row>
    <row r="247" spans="1:14" s="277" customFormat="1" ht="47.25" x14ac:dyDescent="0.25">
      <c r="A247" s="311">
        <v>12</v>
      </c>
      <c r="B247" s="580">
        <v>995462</v>
      </c>
      <c r="C247" s="283"/>
      <c r="D247" s="681">
        <v>0.18</v>
      </c>
      <c r="E247" s="689">
        <v>0.18</v>
      </c>
      <c r="F247" s="314" t="s">
        <v>706</v>
      </c>
      <c r="G247" s="315" t="s">
        <v>317</v>
      </c>
      <c r="H247" s="316">
        <v>1</v>
      </c>
      <c r="I247" s="287"/>
      <c r="J247" s="619">
        <f t="shared" si="40"/>
        <v>0</v>
      </c>
      <c r="K247" s="611">
        <f t="shared" si="42"/>
        <v>0</v>
      </c>
      <c r="L247" s="588"/>
      <c r="M247" s="588"/>
      <c r="N247" s="588"/>
    </row>
    <row r="248" spans="1:14" s="277" customFormat="1" x14ac:dyDescent="0.25">
      <c r="A248" s="311">
        <v>13</v>
      </c>
      <c r="B248" s="580">
        <v>995424</v>
      </c>
      <c r="C248" s="283"/>
      <c r="D248" s="681">
        <v>0.18</v>
      </c>
      <c r="E248" s="689">
        <v>0.18</v>
      </c>
      <c r="F248" s="314" t="s">
        <v>707</v>
      </c>
      <c r="G248" s="315" t="s">
        <v>395</v>
      </c>
      <c r="H248" s="316">
        <v>10000</v>
      </c>
      <c r="I248" s="287"/>
      <c r="J248" s="619">
        <f t="shared" si="40"/>
        <v>0</v>
      </c>
      <c r="K248" s="611">
        <f t="shared" si="42"/>
        <v>0</v>
      </c>
      <c r="L248" s="588"/>
      <c r="M248" s="588"/>
      <c r="N248" s="588"/>
    </row>
    <row r="249" spans="1:14" s="277" customFormat="1" ht="31.5" x14ac:dyDescent="0.25">
      <c r="A249" s="311">
        <v>14</v>
      </c>
      <c r="B249" s="580">
        <v>995454</v>
      </c>
      <c r="C249" s="283"/>
      <c r="D249" s="681">
        <v>0.18</v>
      </c>
      <c r="E249" s="689">
        <v>0.18</v>
      </c>
      <c r="F249" s="314" t="s">
        <v>379</v>
      </c>
      <c r="G249" s="315" t="s">
        <v>395</v>
      </c>
      <c r="H249" s="316">
        <v>10000</v>
      </c>
      <c r="I249" s="287"/>
      <c r="J249" s="619">
        <f t="shared" si="40"/>
        <v>0</v>
      </c>
      <c r="K249" s="611">
        <f t="shared" si="42"/>
        <v>0</v>
      </c>
      <c r="L249" s="588"/>
      <c r="M249" s="588"/>
      <c r="N249" s="588"/>
    </row>
    <row r="250" spans="1:14" s="277" customFormat="1" x14ac:dyDescent="0.25">
      <c r="A250" s="311">
        <v>15</v>
      </c>
      <c r="B250" s="580">
        <v>995433</v>
      </c>
      <c r="C250" s="283"/>
      <c r="D250" s="681">
        <v>0.18</v>
      </c>
      <c r="E250" s="689">
        <v>0.18</v>
      </c>
      <c r="F250" s="314" t="s">
        <v>708</v>
      </c>
      <c r="G250" s="315" t="s">
        <v>396</v>
      </c>
      <c r="H250" s="316">
        <v>10000</v>
      </c>
      <c r="I250" s="287"/>
      <c r="J250" s="619">
        <f t="shared" si="40"/>
        <v>0</v>
      </c>
      <c r="K250" s="611">
        <f t="shared" si="42"/>
        <v>0</v>
      </c>
      <c r="L250" s="588"/>
      <c r="M250" s="588"/>
      <c r="N250" s="588"/>
    </row>
    <row r="251" spans="1:14" s="277" customFormat="1" ht="63" x14ac:dyDescent="0.25">
      <c r="A251" s="311">
        <v>16</v>
      </c>
      <c r="B251" s="580"/>
      <c r="C251" s="599"/>
      <c r="D251" s="611"/>
      <c r="E251" s="611"/>
      <c r="F251" s="312" t="s">
        <v>709</v>
      </c>
      <c r="G251" s="308"/>
      <c r="H251" s="286"/>
      <c r="I251" s="621"/>
      <c r="J251" s="619"/>
      <c r="K251" s="611"/>
      <c r="L251" s="588"/>
      <c r="M251" s="588"/>
      <c r="N251" s="588"/>
    </row>
    <row r="252" spans="1:14" s="277" customFormat="1" x14ac:dyDescent="0.25">
      <c r="A252" s="311"/>
      <c r="B252" s="580">
        <v>995421</v>
      </c>
      <c r="C252" s="283"/>
      <c r="D252" s="681">
        <v>0.18</v>
      </c>
      <c r="E252" s="689">
        <v>0.18</v>
      </c>
      <c r="F252" s="322" t="s">
        <v>380</v>
      </c>
      <c r="G252" s="308" t="s">
        <v>394</v>
      </c>
      <c r="H252" s="286">
        <v>10</v>
      </c>
      <c r="I252" s="287"/>
      <c r="J252" s="619">
        <f t="shared" si="40"/>
        <v>0</v>
      </c>
      <c r="K252" s="611">
        <f t="shared" ref="K252:K254" si="43">IF(E252="",D252*J252,E252*J252)</f>
        <v>0</v>
      </c>
      <c r="L252" s="588"/>
      <c r="M252" s="588"/>
      <c r="N252" s="588"/>
    </row>
    <row r="253" spans="1:14" s="277" customFormat="1" x14ac:dyDescent="0.25">
      <c r="A253" s="311"/>
      <c r="B253" s="580">
        <v>995421</v>
      </c>
      <c r="C253" s="283"/>
      <c r="D253" s="681">
        <v>0.18</v>
      </c>
      <c r="E253" s="689">
        <v>0.18</v>
      </c>
      <c r="F253" s="322" t="s">
        <v>381</v>
      </c>
      <c r="G253" s="308" t="s">
        <v>394</v>
      </c>
      <c r="H253" s="286">
        <v>10</v>
      </c>
      <c r="I253" s="287"/>
      <c r="J253" s="619">
        <f t="shared" si="40"/>
        <v>0</v>
      </c>
      <c r="K253" s="611">
        <f t="shared" si="43"/>
        <v>0</v>
      </c>
      <c r="L253" s="588"/>
      <c r="M253" s="588"/>
      <c r="N253" s="588"/>
    </row>
    <row r="254" spans="1:14" s="277" customFormat="1" x14ac:dyDescent="0.25">
      <c r="A254" s="311"/>
      <c r="B254" s="580">
        <v>995421</v>
      </c>
      <c r="C254" s="283"/>
      <c r="D254" s="681">
        <v>0.18</v>
      </c>
      <c r="E254" s="689">
        <v>0.18</v>
      </c>
      <c r="F254" s="322" t="s">
        <v>382</v>
      </c>
      <c r="G254" s="308" t="s">
        <v>394</v>
      </c>
      <c r="H254" s="286">
        <v>10</v>
      </c>
      <c r="I254" s="287"/>
      <c r="J254" s="619">
        <f t="shared" si="40"/>
        <v>0</v>
      </c>
      <c r="K254" s="611">
        <f t="shared" si="43"/>
        <v>0</v>
      </c>
      <c r="L254" s="588"/>
      <c r="M254" s="588"/>
      <c r="N254" s="588"/>
    </row>
    <row r="255" spans="1:14" s="277" customFormat="1" ht="31.5" x14ac:dyDescent="0.25">
      <c r="A255" s="311">
        <v>17</v>
      </c>
      <c r="B255" s="580"/>
      <c r="C255" s="599"/>
      <c r="D255" s="611"/>
      <c r="E255" s="611"/>
      <c r="F255" s="321" t="s">
        <v>383</v>
      </c>
      <c r="G255" s="308"/>
      <c r="H255" s="286"/>
      <c r="I255" s="621"/>
      <c r="J255" s="619"/>
      <c r="K255" s="611"/>
      <c r="L255" s="588"/>
      <c r="M255" s="588"/>
      <c r="N255" s="588"/>
    </row>
    <row r="256" spans="1:14" s="277" customFormat="1" x14ac:dyDescent="0.25">
      <c r="A256" s="311"/>
      <c r="B256" s="580"/>
      <c r="C256" s="283"/>
      <c r="D256" s="681">
        <v>0.18</v>
      </c>
      <c r="E256" s="689">
        <v>0.18</v>
      </c>
      <c r="F256" s="322" t="s">
        <v>625</v>
      </c>
      <c r="G256" s="308" t="s">
        <v>313</v>
      </c>
      <c r="H256" s="286">
        <v>2</v>
      </c>
      <c r="I256" s="287"/>
      <c r="J256" s="619">
        <f t="shared" si="40"/>
        <v>0</v>
      </c>
      <c r="K256" s="611">
        <f t="shared" ref="K256:K257" si="44">IF(E256="",D256*J256,E256*J256)</f>
        <v>0</v>
      </c>
      <c r="L256" s="588"/>
      <c r="M256" s="588"/>
      <c r="N256" s="588"/>
    </row>
    <row r="257" spans="1:14" s="277" customFormat="1" x14ac:dyDescent="0.25">
      <c r="A257" s="311"/>
      <c r="B257" s="580"/>
      <c r="C257" s="283"/>
      <c r="D257" s="681">
        <v>0.18</v>
      </c>
      <c r="E257" s="689">
        <v>0.18</v>
      </c>
      <c r="F257" s="322" t="s">
        <v>626</v>
      </c>
      <c r="G257" s="308" t="s">
        <v>313</v>
      </c>
      <c r="H257" s="286">
        <v>2</v>
      </c>
      <c r="I257" s="287"/>
      <c r="J257" s="619">
        <f t="shared" si="40"/>
        <v>0</v>
      </c>
      <c r="K257" s="611">
        <f t="shared" si="44"/>
        <v>0</v>
      </c>
      <c r="L257" s="588"/>
      <c r="M257" s="588"/>
      <c r="N257" s="588"/>
    </row>
    <row r="258" spans="1:14" s="277" customFormat="1" x14ac:dyDescent="0.25">
      <c r="A258" s="311">
        <v>18</v>
      </c>
      <c r="B258" s="581"/>
      <c r="C258" s="600"/>
      <c r="D258" s="683"/>
      <c r="E258" s="683"/>
      <c r="F258" s="307" t="s">
        <v>384</v>
      </c>
      <c r="G258" s="308"/>
      <c r="H258" s="286"/>
      <c r="I258" s="622"/>
      <c r="J258" s="619">
        <f t="shared" si="40"/>
        <v>0</v>
      </c>
      <c r="K258" s="611"/>
      <c r="L258" s="588"/>
      <c r="M258" s="588"/>
      <c r="N258" s="588"/>
    </row>
    <row r="259" spans="1:14" s="277" customFormat="1" ht="63" x14ac:dyDescent="0.25">
      <c r="A259" s="311"/>
      <c r="B259" s="580"/>
      <c r="C259" s="599"/>
      <c r="D259" s="611"/>
      <c r="E259" s="611"/>
      <c r="F259" s="314" t="s">
        <v>385</v>
      </c>
      <c r="G259" s="308"/>
      <c r="H259" s="286"/>
      <c r="I259" s="621"/>
      <c r="J259" s="619"/>
      <c r="K259" s="611"/>
      <c r="L259" s="588"/>
      <c r="M259" s="588"/>
      <c r="N259" s="588"/>
    </row>
    <row r="260" spans="1:14" s="277" customFormat="1" x14ac:dyDescent="0.25">
      <c r="A260" s="311">
        <v>18.100000000000001</v>
      </c>
      <c r="B260" s="580">
        <v>995462</v>
      </c>
      <c r="C260" s="283"/>
      <c r="D260" s="681">
        <v>0.18</v>
      </c>
      <c r="E260" s="689">
        <v>0.18</v>
      </c>
      <c r="F260" s="314" t="s">
        <v>722</v>
      </c>
      <c r="G260" s="315" t="s">
        <v>397</v>
      </c>
      <c r="H260" s="316">
        <v>50</v>
      </c>
      <c r="I260" s="287"/>
      <c r="J260" s="619">
        <f t="shared" si="40"/>
        <v>0</v>
      </c>
      <c r="K260" s="611">
        <f t="shared" ref="K260:K263" si="45">IF(E260="",D260*J260,E260*J260)</f>
        <v>0</v>
      </c>
      <c r="L260" s="588"/>
      <c r="M260" s="588"/>
      <c r="N260" s="588"/>
    </row>
    <row r="261" spans="1:14" s="277" customFormat="1" x14ac:dyDescent="0.25">
      <c r="A261" s="311">
        <v>18.2</v>
      </c>
      <c r="B261" s="580">
        <v>995462</v>
      </c>
      <c r="C261" s="283"/>
      <c r="D261" s="681">
        <v>0.18</v>
      </c>
      <c r="E261" s="689">
        <v>0.18</v>
      </c>
      <c r="F261" s="314" t="s">
        <v>723</v>
      </c>
      <c r="G261" s="315" t="s">
        <v>397</v>
      </c>
      <c r="H261" s="316">
        <v>25</v>
      </c>
      <c r="I261" s="287"/>
      <c r="J261" s="619">
        <f t="shared" si="40"/>
        <v>0</v>
      </c>
      <c r="K261" s="611">
        <f t="shared" si="45"/>
        <v>0</v>
      </c>
      <c r="L261" s="588"/>
      <c r="M261" s="588"/>
      <c r="N261" s="588"/>
    </row>
    <row r="262" spans="1:14" s="277" customFormat="1" x14ac:dyDescent="0.25">
      <c r="A262" s="311">
        <v>18.3</v>
      </c>
      <c r="B262" s="580">
        <v>995462</v>
      </c>
      <c r="C262" s="283"/>
      <c r="D262" s="681">
        <v>0.18</v>
      </c>
      <c r="E262" s="689">
        <v>0.18</v>
      </c>
      <c r="F262" s="314" t="s">
        <v>724</v>
      </c>
      <c r="G262" s="315" t="s">
        <v>397</v>
      </c>
      <c r="H262" s="316">
        <v>40</v>
      </c>
      <c r="I262" s="287"/>
      <c r="J262" s="619">
        <f t="shared" si="40"/>
        <v>0</v>
      </c>
      <c r="K262" s="611">
        <f t="shared" si="45"/>
        <v>0</v>
      </c>
      <c r="L262" s="588"/>
      <c r="M262" s="588"/>
      <c r="N262" s="588"/>
    </row>
    <row r="263" spans="1:14" s="277" customFormat="1" x14ac:dyDescent="0.25">
      <c r="A263" s="311">
        <v>18.399999999999999</v>
      </c>
      <c r="B263" s="580">
        <v>995462</v>
      </c>
      <c r="C263" s="283"/>
      <c r="D263" s="681">
        <v>0.18</v>
      </c>
      <c r="E263" s="689">
        <v>0.18</v>
      </c>
      <c r="F263" s="314" t="s">
        <v>725</v>
      </c>
      <c r="G263" s="315" t="s">
        <v>397</v>
      </c>
      <c r="H263" s="316">
        <v>50</v>
      </c>
      <c r="I263" s="287"/>
      <c r="J263" s="619">
        <f t="shared" si="40"/>
        <v>0</v>
      </c>
      <c r="K263" s="611">
        <f t="shared" si="45"/>
        <v>0</v>
      </c>
      <c r="L263" s="588"/>
      <c r="M263" s="588"/>
      <c r="N263" s="588"/>
    </row>
    <row r="264" spans="1:14" s="277" customFormat="1" ht="31.5" x14ac:dyDescent="0.25">
      <c r="A264" s="311">
        <v>19</v>
      </c>
      <c r="B264" s="580"/>
      <c r="C264" s="599"/>
      <c r="D264" s="611"/>
      <c r="E264" s="611"/>
      <c r="F264" s="321" t="s">
        <v>710</v>
      </c>
      <c r="G264" s="315"/>
      <c r="H264" s="316"/>
      <c r="I264" s="621"/>
      <c r="J264" s="619"/>
      <c r="K264" s="611"/>
      <c r="L264" s="588"/>
      <c r="M264" s="588"/>
      <c r="N264" s="588"/>
    </row>
    <row r="265" spans="1:14" s="277" customFormat="1" ht="267.75" x14ac:dyDescent="0.25">
      <c r="A265" s="588"/>
      <c r="B265" s="580"/>
      <c r="C265" s="283"/>
      <c r="D265" s="681">
        <v>0.18</v>
      </c>
      <c r="E265" s="689">
        <v>0.18</v>
      </c>
      <c r="F265" s="313" t="s">
        <v>711</v>
      </c>
      <c r="G265" s="315" t="s">
        <v>712</v>
      </c>
      <c r="H265" s="316">
        <v>5000</v>
      </c>
      <c r="I265" s="287"/>
      <c r="J265" s="619">
        <f t="shared" si="40"/>
        <v>0</v>
      </c>
      <c r="K265" s="611">
        <f>IF(E265="",D265*J265,E265*J265)</f>
        <v>0</v>
      </c>
      <c r="L265" s="588"/>
      <c r="M265" s="588"/>
      <c r="N265" s="588"/>
    </row>
    <row r="266" spans="1:14" s="277" customFormat="1" x14ac:dyDescent="0.25">
      <c r="A266" s="311">
        <v>20</v>
      </c>
      <c r="B266" s="580"/>
      <c r="C266" s="599"/>
      <c r="D266" s="611"/>
      <c r="E266" s="611"/>
      <c r="F266" s="321" t="s">
        <v>713</v>
      </c>
      <c r="G266" s="315"/>
      <c r="H266" s="316"/>
      <c r="I266" s="621"/>
      <c r="J266" s="619"/>
      <c r="K266" s="611"/>
      <c r="L266" s="588"/>
      <c r="M266" s="588"/>
      <c r="N266" s="588"/>
    </row>
    <row r="267" spans="1:14" s="277" customFormat="1" ht="283.5" x14ac:dyDescent="0.25">
      <c r="A267" s="311"/>
      <c r="B267" s="580"/>
      <c r="C267" s="283"/>
      <c r="D267" s="681">
        <v>0.18</v>
      </c>
      <c r="E267" s="689">
        <v>0.18</v>
      </c>
      <c r="F267" s="314" t="s">
        <v>766</v>
      </c>
      <c r="G267" s="315" t="s">
        <v>712</v>
      </c>
      <c r="H267" s="316">
        <v>1000</v>
      </c>
      <c r="I267" s="287"/>
      <c r="J267" s="619">
        <f t="shared" si="40"/>
        <v>0</v>
      </c>
      <c r="K267" s="627">
        <f t="shared" ref="K267:K269" si="46">IF(E267="",D267*J267,E267*J267)</f>
        <v>0</v>
      </c>
      <c r="L267" s="588"/>
      <c r="M267" s="588"/>
      <c r="N267" s="588"/>
    </row>
    <row r="268" spans="1:14" s="277" customFormat="1" x14ac:dyDescent="0.25">
      <c r="A268" s="311">
        <v>21</v>
      </c>
      <c r="B268" s="580">
        <v>995454</v>
      </c>
      <c r="C268" s="283"/>
      <c r="D268" s="681">
        <v>0.18</v>
      </c>
      <c r="E268" s="682">
        <v>0.18</v>
      </c>
      <c r="F268" s="307" t="s">
        <v>388</v>
      </c>
      <c r="G268" s="308" t="s">
        <v>317</v>
      </c>
      <c r="H268" s="286">
        <v>1</v>
      </c>
      <c r="I268" s="287"/>
      <c r="J268" s="619">
        <f t="shared" si="40"/>
        <v>0</v>
      </c>
      <c r="K268" s="611">
        <f t="shared" si="46"/>
        <v>0</v>
      </c>
      <c r="L268" s="588"/>
      <c r="M268" s="588"/>
      <c r="N268" s="588"/>
    </row>
    <row r="269" spans="1:14" s="277" customFormat="1" x14ac:dyDescent="0.25">
      <c r="A269" s="311">
        <v>22</v>
      </c>
      <c r="B269" s="580">
        <v>995454</v>
      </c>
      <c r="C269" s="283"/>
      <c r="D269" s="681">
        <v>0.18</v>
      </c>
      <c r="E269" s="682">
        <v>0.18</v>
      </c>
      <c r="F269" s="307" t="s">
        <v>389</v>
      </c>
      <c r="G269" s="308" t="s">
        <v>319</v>
      </c>
      <c r="H269" s="286">
        <v>20</v>
      </c>
      <c r="I269" s="287"/>
      <c r="J269" s="619">
        <f t="shared" si="40"/>
        <v>0</v>
      </c>
      <c r="K269" s="611">
        <f t="shared" si="46"/>
        <v>0</v>
      </c>
      <c r="L269" s="588"/>
      <c r="M269" s="588"/>
      <c r="N269" s="588"/>
    </row>
    <row r="270" spans="1:14" s="277" customFormat="1" ht="18.75" customHeight="1" x14ac:dyDescent="0.25">
      <c r="A270" s="589" t="s">
        <v>374</v>
      </c>
      <c r="B270" s="589"/>
      <c r="C270" s="589"/>
      <c r="D270" s="589"/>
      <c r="E270" s="589"/>
      <c r="F270" s="589"/>
      <c r="G270" s="589"/>
      <c r="H270" s="589"/>
      <c r="I270" s="589"/>
      <c r="J270" s="590">
        <f>SUM(J19:J269)</f>
        <v>0</v>
      </c>
      <c r="K270" s="591">
        <f>SUM(K19:K269)</f>
        <v>0</v>
      </c>
      <c r="L270" s="588"/>
      <c r="M270" s="588"/>
      <c r="N270" s="588"/>
    </row>
    <row r="271" spans="1:14" s="277" customFormat="1" ht="14.25" customHeight="1" x14ac:dyDescent="0.25">
      <c r="A271" s="592" t="s">
        <v>13</v>
      </c>
      <c r="B271" s="593" t="s">
        <v>770</v>
      </c>
      <c r="C271" s="594"/>
      <c r="D271" s="594"/>
      <c r="E271" s="594"/>
      <c r="F271" s="594"/>
      <c r="G271" s="594"/>
      <c r="H271" s="594"/>
      <c r="I271" s="594"/>
      <c r="J271" s="594"/>
      <c r="K271" s="595"/>
      <c r="L271" s="588"/>
      <c r="M271" s="588"/>
      <c r="N271" s="588"/>
    </row>
    <row r="272" spans="1:14" s="277" customFormat="1" x14ac:dyDescent="0.25">
      <c r="A272" s="596">
        <v>1</v>
      </c>
      <c r="B272" s="597"/>
      <c r="C272" s="597"/>
      <c r="D272" s="597"/>
      <c r="E272" s="597"/>
      <c r="F272" s="628" t="s">
        <v>399</v>
      </c>
      <c r="G272" s="629"/>
      <c r="H272" s="630"/>
      <c r="I272" s="631"/>
      <c r="J272" s="631"/>
      <c r="K272" s="611"/>
      <c r="L272" s="588"/>
      <c r="M272" s="588"/>
      <c r="N272" s="588"/>
    </row>
    <row r="273" spans="1:14" s="277" customFormat="1" ht="31.5" x14ac:dyDescent="0.25">
      <c r="A273" s="598"/>
      <c r="B273" s="599">
        <v>998344</v>
      </c>
      <c r="C273" s="283"/>
      <c r="D273" s="681">
        <v>0.18</v>
      </c>
      <c r="E273" s="689">
        <v>0.18</v>
      </c>
      <c r="F273" s="632" t="s">
        <v>400</v>
      </c>
      <c r="G273" s="633" t="s">
        <v>372</v>
      </c>
      <c r="H273" s="609">
        <v>6</v>
      </c>
      <c r="I273" s="287"/>
      <c r="J273" s="609">
        <f>H273*I273</f>
        <v>0</v>
      </c>
      <c r="K273" s="611">
        <f t="shared" ref="K273:K274" si="47">IF(E273="",D273*J273,E273*J273)</f>
        <v>0</v>
      </c>
      <c r="L273" s="588"/>
      <c r="M273" s="588"/>
      <c r="N273" s="588"/>
    </row>
    <row r="274" spans="1:14" s="277" customFormat="1" x14ac:dyDescent="0.25">
      <c r="A274" s="598"/>
      <c r="B274" s="597">
        <v>998344</v>
      </c>
      <c r="C274" s="688"/>
      <c r="D274" s="681">
        <v>0.18</v>
      </c>
      <c r="E274" s="689">
        <v>0.18</v>
      </c>
      <c r="F274" s="632" t="s">
        <v>401</v>
      </c>
      <c r="G274" s="633" t="s">
        <v>372</v>
      </c>
      <c r="H274" s="609">
        <v>6</v>
      </c>
      <c r="I274" s="287"/>
      <c r="J274" s="609">
        <f t="shared" ref="J274:J335" si="48">(H274*I274)</f>
        <v>0</v>
      </c>
      <c r="K274" s="611">
        <f t="shared" si="47"/>
        <v>0</v>
      </c>
      <c r="L274" s="588"/>
      <c r="M274" s="588"/>
      <c r="N274" s="588"/>
    </row>
    <row r="275" spans="1:14" s="277" customFormat="1" x14ac:dyDescent="0.25">
      <c r="A275" s="596">
        <v>2</v>
      </c>
      <c r="B275" s="599"/>
      <c r="C275" s="283"/>
      <c r="D275" s="611"/>
      <c r="E275" s="611"/>
      <c r="F275" s="628" t="s">
        <v>402</v>
      </c>
      <c r="G275" s="633"/>
      <c r="H275" s="609"/>
      <c r="I275" s="609"/>
      <c r="J275" s="609"/>
      <c r="K275" s="611"/>
      <c r="L275" s="588"/>
      <c r="M275" s="588"/>
      <c r="N275" s="588"/>
    </row>
    <row r="276" spans="1:14" s="277" customFormat="1" x14ac:dyDescent="0.25">
      <c r="A276" s="596">
        <v>2.1</v>
      </c>
      <c r="B276" s="599"/>
      <c r="C276" s="283"/>
      <c r="D276" s="611"/>
      <c r="E276" s="611"/>
      <c r="F276" s="632" t="s">
        <v>403</v>
      </c>
      <c r="G276" s="633"/>
      <c r="H276" s="609"/>
      <c r="I276" s="609"/>
      <c r="J276" s="609"/>
      <c r="K276" s="611"/>
      <c r="L276" s="588"/>
      <c r="M276" s="588"/>
      <c r="N276" s="588"/>
    </row>
    <row r="277" spans="1:14" s="277" customFormat="1" ht="31.5" x14ac:dyDescent="0.25">
      <c r="A277" s="598"/>
      <c r="B277" s="597">
        <v>998342</v>
      </c>
      <c r="C277" s="688"/>
      <c r="D277" s="681">
        <v>0.18</v>
      </c>
      <c r="E277" s="689">
        <v>0.18</v>
      </c>
      <c r="F277" s="632" t="s">
        <v>404</v>
      </c>
      <c r="G277" s="633" t="s">
        <v>450</v>
      </c>
      <c r="H277" s="609">
        <v>4</v>
      </c>
      <c r="I277" s="287"/>
      <c r="J277" s="609">
        <f t="shared" si="48"/>
        <v>0</v>
      </c>
      <c r="K277" s="611">
        <f t="shared" ref="K277:K280" si="49">IF(E277="",D277*J277,E277*J277)</f>
        <v>0</v>
      </c>
      <c r="L277" s="588"/>
      <c r="M277" s="588"/>
      <c r="N277" s="588"/>
    </row>
    <row r="278" spans="1:14" s="277" customFormat="1" x14ac:dyDescent="0.25">
      <c r="A278" s="598"/>
      <c r="B278" s="599">
        <v>998342</v>
      </c>
      <c r="C278" s="283"/>
      <c r="D278" s="681">
        <v>0.18</v>
      </c>
      <c r="E278" s="689">
        <v>0.18</v>
      </c>
      <c r="F278" s="632" t="s">
        <v>405</v>
      </c>
      <c r="G278" s="633" t="s">
        <v>450</v>
      </c>
      <c r="H278" s="609">
        <v>3</v>
      </c>
      <c r="I278" s="287"/>
      <c r="J278" s="609">
        <f t="shared" si="48"/>
        <v>0</v>
      </c>
      <c r="K278" s="611">
        <f t="shared" si="49"/>
        <v>0</v>
      </c>
      <c r="L278" s="588"/>
      <c r="M278" s="588"/>
      <c r="N278" s="588"/>
    </row>
    <row r="279" spans="1:14" s="277" customFormat="1" x14ac:dyDescent="0.25">
      <c r="A279" s="598"/>
      <c r="B279" s="600"/>
      <c r="C279" s="600"/>
      <c r="D279" s="684"/>
      <c r="E279" s="684"/>
      <c r="F279" s="632" t="s">
        <v>406</v>
      </c>
      <c r="G279" s="633" t="s">
        <v>450</v>
      </c>
      <c r="H279" s="609"/>
      <c r="I279" s="634"/>
      <c r="J279" s="609">
        <f t="shared" si="48"/>
        <v>0</v>
      </c>
      <c r="K279" s="611">
        <f t="shared" si="49"/>
        <v>0</v>
      </c>
      <c r="L279" s="588"/>
      <c r="M279" s="588"/>
      <c r="N279" s="588"/>
    </row>
    <row r="280" spans="1:14" s="277" customFormat="1" x14ac:dyDescent="0.25">
      <c r="A280" s="598"/>
      <c r="B280" s="600"/>
      <c r="C280" s="600"/>
      <c r="D280" s="684"/>
      <c r="E280" s="684"/>
      <c r="F280" s="632" t="s">
        <v>407</v>
      </c>
      <c r="G280" s="633" t="s">
        <v>450</v>
      </c>
      <c r="H280" s="609"/>
      <c r="I280" s="634"/>
      <c r="J280" s="609">
        <f t="shared" si="48"/>
        <v>0</v>
      </c>
      <c r="K280" s="611">
        <f t="shared" si="49"/>
        <v>0</v>
      </c>
      <c r="L280" s="588"/>
      <c r="M280" s="588"/>
      <c r="N280" s="588"/>
    </row>
    <row r="281" spans="1:14" s="277" customFormat="1" ht="126" x14ac:dyDescent="0.25">
      <c r="A281" s="596">
        <v>3</v>
      </c>
      <c r="B281" s="597"/>
      <c r="C281" s="597"/>
      <c r="D281" s="611"/>
      <c r="E281" s="611"/>
      <c r="F281" s="632" t="s">
        <v>774</v>
      </c>
      <c r="G281" s="633"/>
      <c r="H281" s="609"/>
      <c r="I281" s="609"/>
      <c r="J281" s="609"/>
      <c r="K281" s="611"/>
      <c r="L281" s="588"/>
      <c r="M281" s="588"/>
      <c r="N281" s="588"/>
    </row>
    <row r="282" spans="1:14" s="277" customFormat="1" x14ac:dyDescent="0.25">
      <c r="A282" s="596"/>
      <c r="B282" s="599">
        <v>998342</v>
      </c>
      <c r="C282" s="283"/>
      <c r="D282" s="681">
        <v>0.18</v>
      </c>
      <c r="E282" s="689">
        <v>0.18</v>
      </c>
      <c r="F282" s="632" t="s">
        <v>409</v>
      </c>
      <c r="G282" s="633" t="s">
        <v>319</v>
      </c>
      <c r="H282" s="609">
        <v>176.2</v>
      </c>
      <c r="I282" s="287"/>
      <c r="J282" s="609">
        <f t="shared" si="48"/>
        <v>0</v>
      </c>
      <c r="K282" s="611">
        <f>IF(E282="",D282*J282,E282*J282)</f>
        <v>0</v>
      </c>
      <c r="L282" s="588"/>
      <c r="M282" s="588"/>
      <c r="N282" s="588"/>
    </row>
    <row r="283" spans="1:14" s="277" customFormat="1" x14ac:dyDescent="0.25">
      <c r="A283" s="596"/>
      <c r="B283" s="600"/>
      <c r="C283" s="600"/>
      <c r="D283" s="684"/>
      <c r="E283" s="684"/>
      <c r="F283" s="632" t="s">
        <v>410</v>
      </c>
      <c r="G283" s="633" t="s">
        <v>319</v>
      </c>
      <c r="H283" s="609"/>
      <c r="I283" s="634"/>
      <c r="J283" s="609">
        <f t="shared" si="48"/>
        <v>0</v>
      </c>
      <c r="K283" s="611">
        <f>IF(E283="",D283*J283,E283*J283)</f>
        <v>0</v>
      </c>
      <c r="L283" s="588"/>
      <c r="M283" s="588"/>
      <c r="N283" s="588"/>
    </row>
    <row r="284" spans="1:14" s="277" customFormat="1" x14ac:dyDescent="0.25">
      <c r="A284" s="601">
        <v>4</v>
      </c>
      <c r="B284" s="597"/>
      <c r="C284" s="597"/>
      <c r="D284" s="611"/>
      <c r="E284" s="611"/>
      <c r="F284" s="635" t="s">
        <v>411</v>
      </c>
      <c r="G284" s="633"/>
      <c r="H284" s="609"/>
      <c r="I284" s="609"/>
      <c r="J284" s="609"/>
      <c r="K284" s="611"/>
      <c r="L284" s="588"/>
      <c r="M284" s="588"/>
      <c r="N284" s="588"/>
    </row>
    <row r="285" spans="1:14" s="277" customFormat="1" ht="31.5" x14ac:dyDescent="0.25">
      <c r="A285" s="598"/>
      <c r="B285" s="599">
        <v>995432</v>
      </c>
      <c r="C285" s="283"/>
      <c r="D285" s="681">
        <v>0.18</v>
      </c>
      <c r="E285" s="689">
        <v>0.18</v>
      </c>
      <c r="F285" s="632" t="s">
        <v>404</v>
      </c>
      <c r="G285" s="633" t="s">
        <v>451</v>
      </c>
      <c r="H285" s="609">
        <v>500</v>
      </c>
      <c r="I285" s="287"/>
      <c r="J285" s="609">
        <f t="shared" si="48"/>
        <v>0</v>
      </c>
      <c r="K285" s="611">
        <f>IF(E285="",D285*J285,E285*J285)</f>
        <v>0</v>
      </c>
      <c r="L285" s="588"/>
      <c r="M285" s="588"/>
      <c r="N285" s="588"/>
    </row>
    <row r="286" spans="1:14" s="277" customFormat="1" x14ac:dyDescent="0.25">
      <c r="A286" s="598"/>
      <c r="B286" s="599">
        <v>995432</v>
      </c>
      <c r="C286" s="283"/>
      <c r="D286" s="681">
        <v>0.18</v>
      </c>
      <c r="E286" s="689">
        <v>0.18</v>
      </c>
      <c r="F286" s="632" t="s">
        <v>405</v>
      </c>
      <c r="G286" s="633" t="s">
        <v>451</v>
      </c>
      <c r="H286" s="636">
        <v>200</v>
      </c>
      <c r="I286" s="287"/>
      <c r="J286" s="609">
        <f t="shared" si="48"/>
        <v>0</v>
      </c>
      <c r="K286" s="611">
        <f>IF(E286="",D286*J286,E286*J286)</f>
        <v>0</v>
      </c>
      <c r="L286" s="588"/>
      <c r="M286" s="588"/>
      <c r="N286" s="588"/>
    </row>
    <row r="287" spans="1:14" s="277" customFormat="1" x14ac:dyDescent="0.25">
      <c r="A287" s="598"/>
      <c r="B287" s="600"/>
      <c r="C287" s="600"/>
      <c r="D287" s="683"/>
      <c r="E287" s="684"/>
      <c r="F287" s="632" t="s">
        <v>406</v>
      </c>
      <c r="G287" s="633" t="s">
        <v>451</v>
      </c>
      <c r="H287" s="636"/>
      <c r="I287" s="634"/>
      <c r="J287" s="609">
        <f t="shared" si="48"/>
        <v>0</v>
      </c>
      <c r="K287" s="611">
        <f>IF(E287="",D287*J287,E287*J287)</f>
        <v>0</v>
      </c>
      <c r="L287" s="588"/>
      <c r="M287" s="588"/>
      <c r="N287" s="588"/>
    </row>
    <row r="288" spans="1:14" s="277" customFormat="1" ht="47.25" x14ac:dyDescent="0.25">
      <c r="A288" s="596">
        <v>5</v>
      </c>
      <c r="B288" s="599"/>
      <c r="C288" s="599"/>
      <c r="D288" s="611"/>
      <c r="E288" s="611"/>
      <c r="F288" s="628" t="s">
        <v>412</v>
      </c>
      <c r="G288" s="633"/>
      <c r="H288" s="609"/>
      <c r="I288" s="609"/>
      <c r="J288" s="609"/>
      <c r="K288" s="611"/>
      <c r="L288" s="588"/>
      <c r="M288" s="588"/>
      <c r="N288" s="588"/>
    </row>
    <row r="289" spans="1:14" s="277" customFormat="1" ht="31.5" x14ac:dyDescent="0.25">
      <c r="A289" s="596">
        <v>5.0999999999999996</v>
      </c>
      <c r="B289" s="599"/>
      <c r="C289" s="599"/>
      <c r="D289" s="611"/>
      <c r="E289" s="611"/>
      <c r="F289" s="637" t="s">
        <v>413</v>
      </c>
      <c r="G289" s="633"/>
      <c r="H289" s="609"/>
      <c r="I289" s="609"/>
      <c r="J289" s="609"/>
      <c r="K289" s="611"/>
      <c r="L289" s="588"/>
      <c r="M289" s="588"/>
      <c r="N289" s="588"/>
    </row>
    <row r="290" spans="1:14" s="277" customFormat="1" x14ac:dyDescent="0.25">
      <c r="A290" s="598"/>
      <c r="B290" s="597">
        <v>995433</v>
      </c>
      <c r="C290" s="688"/>
      <c r="D290" s="681">
        <v>0.18</v>
      </c>
      <c r="E290" s="689">
        <v>0.18</v>
      </c>
      <c r="F290" s="632" t="s">
        <v>414</v>
      </c>
      <c r="G290" s="633" t="s">
        <v>451</v>
      </c>
      <c r="H290" s="638">
        <f>1628-500</f>
        <v>1128</v>
      </c>
      <c r="I290" s="287"/>
      <c r="J290" s="609">
        <f t="shared" si="48"/>
        <v>0</v>
      </c>
      <c r="K290" s="611">
        <f t="shared" ref="K290:K292" si="50">IF(E290="",D290*J290,E290*J290)</f>
        <v>0</v>
      </c>
      <c r="L290" s="588"/>
      <c r="M290" s="588"/>
      <c r="N290" s="588"/>
    </row>
    <row r="291" spans="1:14" s="277" customFormat="1" x14ac:dyDescent="0.25">
      <c r="A291" s="598"/>
      <c r="B291" s="599">
        <v>995433</v>
      </c>
      <c r="C291" s="297"/>
      <c r="D291" s="681">
        <v>0.18</v>
      </c>
      <c r="E291" s="689">
        <v>0.18</v>
      </c>
      <c r="F291" s="632" t="s">
        <v>415</v>
      </c>
      <c r="G291" s="633" t="s">
        <v>451</v>
      </c>
      <c r="H291" s="638">
        <f>2141-100</f>
        <v>2041</v>
      </c>
      <c r="I291" s="287"/>
      <c r="J291" s="609">
        <f t="shared" si="48"/>
        <v>0</v>
      </c>
      <c r="K291" s="611">
        <f t="shared" si="50"/>
        <v>0</v>
      </c>
      <c r="L291" s="588"/>
      <c r="M291" s="588"/>
      <c r="N291" s="588"/>
    </row>
    <row r="292" spans="1:14" s="277" customFormat="1" x14ac:dyDescent="0.25">
      <c r="A292" s="598"/>
      <c r="B292" s="599">
        <v>995433</v>
      </c>
      <c r="C292" s="297"/>
      <c r="D292" s="681">
        <v>0.18</v>
      </c>
      <c r="E292" s="689">
        <v>0.18</v>
      </c>
      <c r="F292" s="632" t="s">
        <v>416</v>
      </c>
      <c r="G292" s="633" t="s">
        <v>451</v>
      </c>
      <c r="H292" s="639">
        <v>600</v>
      </c>
      <c r="I292" s="287"/>
      <c r="J292" s="609">
        <f t="shared" si="48"/>
        <v>0</v>
      </c>
      <c r="K292" s="611">
        <f t="shared" si="50"/>
        <v>0</v>
      </c>
      <c r="L292" s="588"/>
      <c r="M292" s="588"/>
      <c r="N292" s="588"/>
    </row>
    <row r="293" spans="1:14" s="277" customFormat="1" ht="63" x14ac:dyDescent="0.25">
      <c r="A293" s="596">
        <v>5.2</v>
      </c>
      <c r="B293" s="597"/>
      <c r="C293" s="597"/>
      <c r="D293" s="611"/>
      <c r="E293" s="611"/>
      <c r="F293" s="628" t="s">
        <v>417</v>
      </c>
      <c r="G293" s="633"/>
      <c r="H293" s="640"/>
      <c r="I293" s="640"/>
      <c r="J293" s="609"/>
      <c r="K293" s="611"/>
      <c r="L293" s="588"/>
      <c r="M293" s="588"/>
      <c r="N293" s="588"/>
    </row>
    <row r="294" spans="1:14" s="277" customFormat="1" x14ac:dyDescent="0.25">
      <c r="A294" s="598"/>
      <c r="B294" s="599">
        <v>995454</v>
      </c>
      <c r="C294" s="283"/>
      <c r="D294" s="681">
        <v>0.18</v>
      </c>
      <c r="E294" s="689">
        <v>0.18</v>
      </c>
      <c r="F294" s="632" t="s">
        <v>418</v>
      </c>
      <c r="G294" s="633" t="s">
        <v>451</v>
      </c>
      <c r="H294" s="609">
        <v>382</v>
      </c>
      <c r="I294" s="287"/>
      <c r="J294" s="609">
        <f t="shared" si="48"/>
        <v>0</v>
      </c>
      <c r="K294" s="611">
        <f t="shared" ref="K294:K297" si="51">IF(E294="",D294*J294,E294*J294)</f>
        <v>0</v>
      </c>
      <c r="L294" s="588"/>
      <c r="M294" s="588"/>
      <c r="N294" s="588"/>
    </row>
    <row r="295" spans="1:14" s="277" customFormat="1" x14ac:dyDescent="0.25">
      <c r="A295" s="598"/>
      <c r="B295" s="599">
        <v>995454</v>
      </c>
      <c r="C295" s="283"/>
      <c r="D295" s="681">
        <v>0.18</v>
      </c>
      <c r="E295" s="689">
        <v>0.18</v>
      </c>
      <c r="F295" s="632" t="s">
        <v>419</v>
      </c>
      <c r="G295" s="633" t="s">
        <v>451</v>
      </c>
      <c r="H295" s="609">
        <v>46</v>
      </c>
      <c r="I295" s="287"/>
      <c r="J295" s="609">
        <f t="shared" si="48"/>
        <v>0</v>
      </c>
      <c r="K295" s="611">
        <f t="shared" si="51"/>
        <v>0</v>
      </c>
      <c r="L295" s="588"/>
      <c r="M295" s="588"/>
      <c r="N295" s="588"/>
    </row>
    <row r="296" spans="1:14" s="277" customFormat="1" ht="31.5" x14ac:dyDescent="0.25">
      <c r="A296" s="596">
        <v>5.3</v>
      </c>
      <c r="B296" s="599">
        <v>995454</v>
      </c>
      <c r="C296" s="283"/>
      <c r="D296" s="681">
        <v>0.18</v>
      </c>
      <c r="E296" s="689">
        <v>0.18</v>
      </c>
      <c r="F296" s="628" t="s">
        <v>420</v>
      </c>
      <c r="G296" s="633" t="s">
        <v>319</v>
      </c>
      <c r="H296" s="609">
        <v>26</v>
      </c>
      <c r="I296" s="287"/>
      <c r="J296" s="609">
        <f t="shared" si="48"/>
        <v>0</v>
      </c>
      <c r="K296" s="611">
        <f t="shared" si="51"/>
        <v>0</v>
      </c>
      <c r="L296" s="588"/>
      <c r="M296" s="588"/>
      <c r="N296" s="588"/>
    </row>
    <row r="297" spans="1:14" s="277" customFormat="1" ht="31.5" x14ac:dyDescent="0.25">
      <c r="A297" s="596">
        <v>5.4</v>
      </c>
      <c r="B297" s="597">
        <v>995455</v>
      </c>
      <c r="C297" s="688"/>
      <c r="D297" s="681">
        <v>0.18</v>
      </c>
      <c r="E297" s="689">
        <v>0.18</v>
      </c>
      <c r="F297" s="628" t="s">
        <v>421</v>
      </c>
      <c r="G297" s="633" t="s">
        <v>319</v>
      </c>
      <c r="H297" s="609">
        <v>8.1999999999999993</v>
      </c>
      <c r="I297" s="287"/>
      <c r="J297" s="609">
        <f t="shared" si="48"/>
        <v>0</v>
      </c>
      <c r="K297" s="611">
        <f t="shared" si="51"/>
        <v>0</v>
      </c>
      <c r="L297" s="588"/>
      <c r="M297" s="588"/>
      <c r="N297" s="588"/>
    </row>
    <row r="298" spans="1:14" s="277" customFormat="1" ht="31.5" x14ac:dyDescent="0.25">
      <c r="A298" s="596">
        <v>6</v>
      </c>
      <c r="B298" s="599">
        <v>995456</v>
      </c>
      <c r="C298" s="599"/>
      <c r="D298" s="611"/>
      <c r="E298" s="611"/>
      <c r="F298" s="628" t="s">
        <v>422</v>
      </c>
      <c r="G298" s="633"/>
      <c r="H298" s="636"/>
      <c r="I298" s="641"/>
      <c r="J298" s="609"/>
      <c r="K298" s="611"/>
      <c r="L298" s="588"/>
      <c r="M298" s="588"/>
      <c r="N298" s="588"/>
    </row>
    <row r="299" spans="1:14" s="277" customFormat="1" ht="110.25" x14ac:dyDescent="0.25">
      <c r="A299" s="596"/>
      <c r="B299" s="599">
        <v>995456</v>
      </c>
      <c r="C299" s="283"/>
      <c r="D299" s="681">
        <v>0.18</v>
      </c>
      <c r="E299" s="689">
        <v>0.18</v>
      </c>
      <c r="F299" s="642" t="s">
        <v>757</v>
      </c>
      <c r="G299" s="643" t="s">
        <v>451</v>
      </c>
      <c r="H299" s="644">
        <v>500</v>
      </c>
      <c r="I299" s="287"/>
      <c r="J299" s="609">
        <f t="shared" si="48"/>
        <v>0</v>
      </c>
      <c r="K299" s="611">
        <f t="shared" ref="K299:K300" si="52">IF(E299="",D299*J299,E299*J299)</f>
        <v>0</v>
      </c>
      <c r="L299" s="588"/>
      <c r="M299" s="588"/>
      <c r="N299" s="588"/>
    </row>
    <row r="300" spans="1:14" s="277" customFormat="1" ht="78.75" x14ac:dyDescent="0.25">
      <c r="A300" s="598"/>
      <c r="B300" s="599">
        <v>995456</v>
      </c>
      <c r="C300" s="283"/>
      <c r="D300" s="681">
        <v>0.18</v>
      </c>
      <c r="E300" s="689">
        <v>0.18</v>
      </c>
      <c r="F300" s="645" t="s">
        <v>758</v>
      </c>
      <c r="G300" s="643" t="s">
        <v>451</v>
      </c>
      <c r="H300" s="644">
        <v>500</v>
      </c>
      <c r="I300" s="287"/>
      <c r="J300" s="609">
        <f t="shared" si="48"/>
        <v>0</v>
      </c>
      <c r="K300" s="611">
        <f t="shared" si="52"/>
        <v>0</v>
      </c>
      <c r="L300" s="588"/>
      <c r="M300" s="588"/>
      <c r="N300" s="588"/>
    </row>
    <row r="301" spans="1:14" s="277" customFormat="1" ht="31.5" x14ac:dyDescent="0.25">
      <c r="A301" s="596">
        <v>7</v>
      </c>
      <c r="B301" s="599"/>
      <c r="C301" s="599"/>
      <c r="D301" s="611"/>
      <c r="E301" s="611"/>
      <c r="F301" s="628" t="s">
        <v>761</v>
      </c>
      <c r="G301" s="633"/>
      <c r="H301" s="636"/>
      <c r="I301" s="609"/>
      <c r="J301" s="609"/>
      <c r="K301" s="611"/>
      <c r="L301" s="588"/>
      <c r="M301" s="588"/>
      <c r="N301" s="588"/>
    </row>
    <row r="302" spans="1:14" s="277" customFormat="1" x14ac:dyDescent="0.25">
      <c r="A302" s="598"/>
      <c r="B302" s="597">
        <v>995468</v>
      </c>
      <c r="C302" s="688"/>
      <c r="D302" s="681">
        <v>0.18</v>
      </c>
      <c r="E302" s="689">
        <v>0.18</v>
      </c>
      <c r="F302" s="632" t="s">
        <v>333</v>
      </c>
      <c r="G302" s="633" t="s">
        <v>453</v>
      </c>
      <c r="H302" s="609">
        <v>20</v>
      </c>
      <c r="I302" s="287"/>
      <c r="J302" s="609">
        <f t="shared" si="48"/>
        <v>0</v>
      </c>
      <c r="K302" s="611">
        <f t="shared" ref="K302:K304" si="53">IF(E302="",D302*J302,E302*J302)</f>
        <v>0</v>
      </c>
      <c r="L302" s="588"/>
      <c r="M302" s="588"/>
      <c r="N302" s="588"/>
    </row>
    <row r="303" spans="1:14" s="277" customFormat="1" x14ac:dyDescent="0.25">
      <c r="A303" s="598"/>
      <c r="B303" s="599">
        <v>995468</v>
      </c>
      <c r="C303" s="283"/>
      <c r="D303" s="681">
        <v>0.18</v>
      </c>
      <c r="E303" s="689">
        <v>0.18</v>
      </c>
      <c r="F303" s="632" t="s">
        <v>427</v>
      </c>
      <c r="G303" s="633" t="s">
        <v>453</v>
      </c>
      <c r="H303" s="609">
        <v>2</v>
      </c>
      <c r="I303" s="287"/>
      <c r="J303" s="609">
        <f t="shared" si="48"/>
        <v>0</v>
      </c>
      <c r="K303" s="611">
        <f t="shared" si="53"/>
        <v>0</v>
      </c>
      <c r="L303" s="588"/>
      <c r="M303" s="588"/>
      <c r="N303" s="588"/>
    </row>
    <row r="304" spans="1:14" s="277" customFormat="1" x14ac:dyDescent="0.25">
      <c r="A304" s="598"/>
      <c r="B304" s="599"/>
      <c r="C304" s="600"/>
      <c r="D304" s="683"/>
      <c r="E304" s="684"/>
      <c r="F304" s="632" t="s">
        <v>428</v>
      </c>
      <c r="G304" s="633" t="s">
        <v>369</v>
      </c>
      <c r="H304" s="636"/>
      <c r="I304" s="609"/>
      <c r="J304" s="609">
        <f t="shared" si="48"/>
        <v>0</v>
      </c>
      <c r="K304" s="611">
        <f t="shared" si="53"/>
        <v>0</v>
      </c>
      <c r="L304" s="588"/>
      <c r="M304" s="588"/>
      <c r="N304" s="588"/>
    </row>
    <row r="305" spans="1:14" s="277" customFormat="1" ht="31.5" x14ac:dyDescent="0.25">
      <c r="A305" s="596">
        <v>8</v>
      </c>
      <c r="B305" s="599"/>
      <c r="C305" s="600"/>
      <c r="D305" s="683"/>
      <c r="E305" s="683"/>
      <c r="F305" s="628" t="s">
        <v>762</v>
      </c>
      <c r="G305" s="633"/>
      <c r="H305" s="609"/>
      <c r="I305" s="609"/>
      <c r="J305" s="609"/>
      <c r="K305" s="611"/>
      <c r="L305" s="588"/>
      <c r="M305" s="588"/>
      <c r="N305" s="588"/>
    </row>
    <row r="306" spans="1:14" s="277" customFormat="1" x14ac:dyDescent="0.25">
      <c r="A306" s="598"/>
      <c r="B306" s="599">
        <v>995444</v>
      </c>
      <c r="C306" s="283"/>
      <c r="D306" s="681">
        <v>0.18</v>
      </c>
      <c r="E306" s="689">
        <v>0.18</v>
      </c>
      <c r="F306" s="646" t="s">
        <v>337</v>
      </c>
      <c r="G306" s="647" t="s">
        <v>315</v>
      </c>
      <c r="H306" s="609">
        <v>22</v>
      </c>
      <c r="I306" s="287"/>
      <c r="J306" s="609">
        <f t="shared" si="48"/>
        <v>0</v>
      </c>
      <c r="K306" s="611">
        <f t="shared" ref="K306:K311" si="54">IF(E306="",D306*J306,E306*J306)</f>
        <v>0</v>
      </c>
      <c r="L306" s="588"/>
      <c r="M306" s="588"/>
      <c r="N306" s="588"/>
    </row>
    <row r="307" spans="1:14" s="277" customFormat="1" x14ac:dyDescent="0.25">
      <c r="A307" s="598"/>
      <c r="B307" s="599">
        <v>995444</v>
      </c>
      <c r="C307" s="283"/>
      <c r="D307" s="681">
        <v>0.18</v>
      </c>
      <c r="E307" s="689">
        <v>0.18</v>
      </c>
      <c r="F307" s="646" t="s">
        <v>338</v>
      </c>
      <c r="G307" s="647" t="s">
        <v>315</v>
      </c>
      <c r="H307" s="609">
        <v>22</v>
      </c>
      <c r="I307" s="287"/>
      <c r="J307" s="609">
        <f t="shared" si="48"/>
        <v>0</v>
      </c>
      <c r="K307" s="611">
        <f t="shared" si="54"/>
        <v>0</v>
      </c>
      <c r="L307" s="588"/>
      <c r="M307" s="588"/>
      <c r="N307" s="588"/>
    </row>
    <row r="308" spans="1:14" s="277" customFormat="1" x14ac:dyDescent="0.25">
      <c r="A308" s="598"/>
      <c r="B308" s="599">
        <v>995444</v>
      </c>
      <c r="C308" s="283"/>
      <c r="D308" s="681">
        <v>0.18</v>
      </c>
      <c r="E308" s="689">
        <v>0.18</v>
      </c>
      <c r="F308" s="646" t="s">
        <v>339</v>
      </c>
      <c r="G308" s="647" t="s">
        <v>370</v>
      </c>
      <c r="H308" s="609">
        <v>44</v>
      </c>
      <c r="I308" s="287"/>
      <c r="J308" s="609">
        <f t="shared" si="48"/>
        <v>0</v>
      </c>
      <c r="K308" s="611">
        <f t="shared" si="54"/>
        <v>0</v>
      </c>
      <c r="L308" s="588"/>
      <c r="M308" s="588"/>
      <c r="N308" s="588"/>
    </row>
    <row r="309" spans="1:14" s="277" customFormat="1" x14ac:dyDescent="0.25">
      <c r="A309" s="598"/>
      <c r="B309" s="599">
        <v>995444</v>
      </c>
      <c r="C309" s="283"/>
      <c r="D309" s="681">
        <v>0.18</v>
      </c>
      <c r="E309" s="689">
        <v>0.18</v>
      </c>
      <c r="F309" s="646" t="s">
        <v>340</v>
      </c>
      <c r="G309" s="647" t="s">
        <v>371</v>
      </c>
      <c r="H309" s="609">
        <v>22</v>
      </c>
      <c r="I309" s="287"/>
      <c r="J309" s="609">
        <f t="shared" si="48"/>
        <v>0</v>
      </c>
      <c r="K309" s="611">
        <f t="shared" si="54"/>
        <v>0</v>
      </c>
      <c r="L309" s="588"/>
      <c r="M309" s="588"/>
      <c r="N309" s="588"/>
    </row>
    <row r="310" spans="1:14" s="277" customFormat="1" x14ac:dyDescent="0.25">
      <c r="A310" s="598"/>
      <c r="B310" s="599">
        <v>995444</v>
      </c>
      <c r="C310" s="283"/>
      <c r="D310" s="681">
        <v>0.18</v>
      </c>
      <c r="E310" s="689">
        <v>0.18</v>
      </c>
      <c r="F310" s="646" t="s">
        <v>341</v>
      </c>
      <c r="G310" s="647" t="s">
        <v>315</v>
      </c>
      <c r="H310" s="609">
        <v>22</v>
      </c>
      <c r="I310" s="287"/>
      <c r="J310" s="609">
        <f t="shared" si="48"/>
        <v>0</v>
      </c>
      <c r="K310" s="611">
        <f t="shared" si="54"/>
        <v>0</v>
      </c>
      <c r="L310" s="588"/>
      <c r="M310" s="588"/>
      <c r="N310" s="588"/>
    </row>
    <row r="311" spans="1:14" s="277" customFormat="1" x14ac:dyDescent="0.25">
      <c r="A311" s="598"/>
      <c r="B311" s="599">
        <v>995444</v>
      </c>
      <c r="C311" s="283"/>
      <c r="D311" s="681">
        <v>0.18</v>
      </c>
      <c r="E311" s="689">
        <v>0.18</v>
      </c>
      <c r="F311" s="646" t="s">
        <v>342</v>
      </c>
      <c r="G311" s="647" t="s">
        <v>370</v>
      </c>
      <c r="H311" s="609">
        <v>2</v>
      </c>
      <c r="I311" s="287"/>
      <c r="J311" s="609">
        <f t="shared" si="48"/>
        <v>0</v>
      </c>
      <c r="K311" s="611">
        <f t="shared" si="54"/>
        <v>0</v>
      </c>
      <c r="L311" s="588"/>
      <c r="M311" s="588"/>
      <c r="N311" s="588"/>
    </row>
    <row r="312" spans="1:14" s="277" customFormat="1" ht="31.5" x14ac:dyDescent="0.25">
      <c r="A312" s="596">
        <v>9</v>
      </c>
      <c r="B312" s="599"/>
      <c r="C312" s="599"/>
      <c r="D312" s="611"/>
      <c r="E312" s="611"/>
      <c r="F312" s="628" t="s">
        <v>763</v>
      </c>
      <c r="G312" s="646"/>
      <c r="H312" s="609"/>
      <c r="I312" s="609"/>
      <c r="J312" s="609"/>
      <c r="K312" s="611"/>
      <c r="L312" s="588"/>
      <c r="M312" s="588"/>
      <c r="N312" s="588"/>
    </row>
    <row r="313" spans="1:14" s="277" customFormat="1" x14ac:dyDescent="0.25">
      <c r="A313" s="602">
        <v>9.1</v>
      </c>
      <c r="B313" s="597"/>
      <c r="C313" s="688"/>
      <c r="D313" s="681">
        <v>0.18</v>
      </c>
      <c r="E313" s="689">
        <v>0.18</v>
      </c>
      <c r="F313" s="635" t="s">
        <v>828</v>
      </c>
      <c r="G313" s="647" t="s">
        <v>372</v>
      </c>
      <c r="H313" s="609">
        <v>38</v>
      </c>
      <c r="I313" s="287"/>
      <c r="J313" s="609">
        <f t="shared" si="48"/>
        <v>0</v>
      </c>
      <c r="K313" s="611">
        <f t="shared" ref="K313:K315" si="55">IF(E313="",D313*J313,E313*J313)</f>
        <v>0</v>
      </c>
      <c r="L313" s="588"/>
      <c r="M313" s="588"/>
      <c r="N313" s="588"/>
    </row>
    <row r="314" spans="1:14" s="277" customFormat="1" ht="31.5" x14ac:dyDescent="0.25">
      <c r="A314" s="603">
        <v>9.1999999999999993</v>
      </c>
      <c r="B314" s="599"/>
      <c r="C314" s="297"/>
      <c r="D314" s="681">
        <v>0.18</v>
      </c>
      <c r="E314" s="689">
        <v>0.18</v>
      </c>
      <c r="F314" s="635" t="s">
        <v>630</v>
      </c>
      <c r="G314" s="647" t="s">
        <v>372</v>
      </c>
      <c r="H314" s="609">
        <v>4</v>
      </c>
      <c r="I314" s="287"/>
      <c r="J314" s="609">
        <f t="shared" si="48"/>
        <v>0</v>
      </c>
      <c r="K314" s="611">
        <f t="shared" si="55"/>
        <v>0</v>
      </c>
      <c r="L314" s="588"/>
      <c r="M314" s="588"/>
      <c r="N314" s="588"/>
    </row>
    <row r="315" spans="1:14" s="277" customFormat="1" ht="31.5" x14ac:dyDescent="0.25">
      <c r="A315" s="603">
        <v>9.3000000000000007</v>
      </c>
      <c r="B315" s="599"/>
      <c r="C315" s="297"/>
      <c r="D315" s="681">
        <v>0.18</v>
      </c>
      <c r="E315" s="689">
        <v>0.18</v>
      </c>
      <c r="F315" s="635" t="s">
        <v>631</v>
      </c>
      <c r="G315" s="647" t="s">
        <v>372</v>
      </c>
      <c r="H315" s="609">
        <v>4</v>
      </c>
      <c r="I315" s="287"/>
      <c r="J315" s="609">
        <f t="shared" si="48"/>
        <v>0</v>
      </c>
      <c r="K315" s="611">
        <f t="shared" si="55"/>
        <v>0</v>
      </c>
      <c r="L315" s="588"/>
      <c r="M315" s="588"/>
      <c r="N315" s="588"/>
    </row>
    <row r="316" spans="1:14" s="277" customFormat="1" ht="31.5" x14ac:dyDescent="0.25">
      <c r="A316" s="603">
        <v>9.4</v>
      </c>
      <c r="B316" s="597"/>
      <c r="C316" s="597"/>
      <c r="D316" s="611"/>
      <c r="E316" s="611"/>
      <c r="F316" s="635" t="s">
        <v>604</v>
      </c>
      <c r="G316" s="647"/>
      <c r="H316" s="609"/>
      <c r="I316" s="609"/>
      <c r="J316" s="609"/>
      <c r="K316" s="611"/>
      <c r="L316" s="588"/>
      <c r="M316" s="588"/>
      <c r="N316" s="588"/>
    </row>
    <row r="317" spans="1:14" s="277" customFormat="1" x14ac:dyDescent="0.25">
      <c r="A317" s="603"/>
      <c r="B317" s="599"/>
      <c r="C317" s="283"/>
      <c r="D317" s="681">
        <v>0.18</v>
      </c>
      <c r="E317" s="689">
        <v>0.18</v>
      </c>
      <c r="F317" s="635" t="s">
        <v>345</v>
      </c>
      <c r="G317" s="647" t="s">
        <v>315</v>
      </c>
      <c r="H317" s="609">
        <v>31</v>
      </c>
      <c r="I317" s="287"/>
      <c r="J317" s="609">
        <f t="shared" si="48"/>
        <v>0</v>
      </c>
      <c r="K317" s="611">
        <f t="shared" ref="K317:K318" si="56">IF(E317="",D317*J317,E317*J317)</f>
        <v>0</v>
      </c>
      <c r="L317" s="588"/>
      <c r="M317" s="588"/>
      <c r="N317" s="588"/>
    </row>
    <row r="318" spans="1:14" s="277" customFormat="1" x14ac:dyDescent="0.25">
      <c r="A318" s="603"/>
      <c r="B318" s="599"/>
      <c r="C318" s="283"/>
      <c r="D318" s="681">
        <v>0.18</v>
      </c>
      <c r="E318" s="689">
        <v>0.18</v>
      </c>
      <c r="F318" s="635" t="s">
        <v>346</v>
      </c>
      <c r="G318" s="647" t="s">
        <v>315</v>
      </c>
      <c r="H318" s="609">
        <v>270</v>
      </c>
      <c r="I318" s="287"/>
      <c r="J318" s="609">
        <f t="shared" si="48"/>
        <v>0</v>
      </c>
      <c r="K318" s="611">
        <f t="shared" si="56"/>
        <v>0</v>
      </c>
      <c r="L318" s="588"/>
      <c r="M318" s="588"/>
      <c r="N318" s="588"/>
    </row>
    <row r="319" spans="1:14" s="277" customFormat="1" x14ac:dyDescent="0.25">
      <c r="A319" s="596">
        <v>9.5</v>
      </c>
      <c r="B319" s="597"/>
      <c r="C319" s="597"/>
      <c r="D319" s="611"/>
      <c r="E319" s="611"/>
      <c r="F319" s="628" t="s">
        <v>431</v>
      </c>
      <c r="G319" s="646"/>
      <c r="H319" s="609"/>
      <c r="I319" s="609"/>
      <c r="J319" s="609"/>
      <c r="K319" s="611"/>
      <c r="L319" s="588"/>
      <c r="M319" s="588"/>
      <c r="N319" s="588"/>
    </row>
    <row r="320" spans="1:14" s="277" customFormat="1" ht="47.25" x14ac:dyDescent="0.25">
      <c r="A320" s="598"/>
      <c r="B320" s="599"/>
      <c r="C320" s="283"/>
      <c r="D320" s="681">
        <v>0.18</v>
      </c>
      <c r="E320" s="689">
        <v>0.18</v>
      </c>
      <c r="F320" s="646" t="s">
        <v>432</v>
      </c>
      <c r="G320" s="647" t="s">
        <v>371</v>
      </c>
      <c r="H320" s="609">
        <v>7</v>
      </c>
      <c r="I320" s="287"/>
      <c r="J320" s="609">
        <f t="shared" si="48"/>
        <v>0</v>
      </c>
      <c r="K320" s="611">
        <f t="shared" ref="K320:K323" si="57">IF(E320="",D320*J320,E320*J320)</f>
        <v>0</v>
      </c>
      <c r="L320" s="588"/>
      <c r="M320" s="588"/>
      <c r="N320" s="588"/>
    </row>
    <row r="321" spans="1:14" s="277" customFormat="1" ht="31.5" x14ac:dyDescent="0.25">
      <c r="A321" s="598"/>
      <c r="B321" s="599"/>
      <c r="C321" s="283"/>
      <c r="D321" s="681">
        <v>0.18</v>
      </c>
      <c r="E321" s="689">
        <v>0.18</v>
      </c>
      <c r="F321" s="646" t="s">
        <v>433</v>
      </c>
      <c r="G321" s="647" t="s">
        <v>371</v>
      </c>
      <c r="H321" s="609">
        <v>25</v>
      </c>
      <c r="I321" s="287"/>
      <c r="J321" s="609">
        <f t="shared" si="48"/>
        <v>0</v>
      </c>
      <c r="K321" s="611">
        <f t="shared" si="57"/>
        <v>0</v>
      </c>
      <c r="L321" s="588"/>
      <c r="M321" s="588"/>
      <c r="N321" s="588"/>
    </row>
    <row r="322" spans="1:14" s="277" customFormat="1" ht="31.5" x14ac:dyDescent="0.25">
      <c r="A322" s="598"/>
      <c r="B322" s="599"/>
      <c r="C322" s="283"/>
      <c r="D322" s="681">
        <v>0.18</v>
      </c>
      <c r="E322" s="689">
        <v>0.18</v>
      </c>
      <c r="F322" s="646" t="s">
        <v>434</v>
      </c>
      <c r="G322" s="647" t="s">
        <v>371</v>
      </c>
      <c r="H322" s="609">
        <v>243</v>
      </c>
      <c r="I322" s="287"/>
      <c r="J322" s="609">
        <f t="shared" si="48"/>
        <v>0</v>
      </c>
      <c r="K322" s="611">
        <f t="shared" si="57"/>
        <v>0</v>
      </c>
      <c r="L322" s="588"/>
      <c r="M322" s="588"/>
      <c r="N322" s="588"/>
    </row>
    <row r="323" spans="1:14" s="277" customFormat="1" x14ac:dyDescent="0.25">
      <c r="A323" s="598"/>
      <c r="B323" s="599"/>
      <c r="C323" s="283"/>
      <c r="D323" s="681">
        <v>0.18</v>
      </c>
      <c r="E323" s="689">
        <v>0.18</v>
      </c>
      <c r="F323" s="646" t="s">
        <v>435</v>
      </c>
      <c r="G323" s="647"/>
      <c r="H323" s="609">
        <v>13</v>
      </c>
      <c r="I323" s="287"/>
      <c r="J323" s="609">
        <f t="shared" si="48"/>
        <v>0</v>
      </c>
      <c r="K323" s="611">
        <f t="shared" si="57"/>
        <v>0</v>
      </c>
      <c r="L323" s="588"/>
      <c r="M323" s="588"/>
      <c r="N323" s="588"/>
    </row>
    <row r="324" spans="1:14" s="277" customFormat="1" ht="31.5" x14ac:dyDescent="0.25">
      <c r="A324" s="596">
        <v>9.6</v>
      </c>
      <c r="B324" s="599"/>
      <c r="C324" s="599"/>
      <c r="D324" s="611"/>
      <c r="E324" s="611"/>
      <c r="F324" s="628" t="s">
        <v>436</v>
      </c>
      <c r="G324" s="633"/>
      <c r="H324" s="636"/>
      <c r="I324" s="609"/>
      <c r="J324" s="609"/>
      <c r="K324" s="611"/>
      <c r="L324" s="588"/>
      <c r="M324" s="588"/>
      <c r="N324" s="588"/>
    </row>
    <row r="325" spans="1:14" s="277" customFormat="1" ht="31.5" x14ac:dyDescent="0.25">
      <c r="A325" s="598" t="s">
        <v>200</v>
      </c>
      <c r="B325" s="599"/>
      <c r="C325" s="283"/>
      <c r="D325" s="681">
        <v>0.18</v>
      </c>
      <c r="E325" s="689">
        <v>0.18</v>
      </c>
      <c r="F325" s="646" t="s">
        <v>352</v>
      </c>
      <c r="G325" s="647" t="s">
        <v>315</v>
      </c>
      <c r="H325" s="609">
        <v>25</v>
      </c>
      <c r="I325" s="287"/>
      <c r="J325" s="609">
        <f t="shared" si="48"/>
        <v>0</v>
      </c>
      <c r="K325" s="611">
        <f t="shared" ref="K325:K336" si="58">IF(E325="",D325*J325,E325*J325)</f>
        <v>0</v>
      </c>
      <c r="L325" s="588"/>
      <c r="M325" s="588"/>
      <c r="N325" s="588"/>
    </row>
    <row r="326" spans="1:14" s="277" customFormat="1" ht="31.5" x14ac:dyDescent="0.25">
      <c r="A326" s="598" t="s">
        <v>201</v>
      </c>
      <c r="B326" s="599"/>
      <c r="C326" s="283"/>
      <c r="D326" s="681">
        <v>0.18</v>
      </c>
      <c r="E326" s="689">
        <v>0.18</v>
      </c>
      <c r="F326" s="646" t="s">
        <v>353</v>
      </c>
      <c r="G326" s="647" t="s">
        <v>315</v>
      </c>
      <c r="H326" s="609">
        <v>6</v>
      </c>
      <c r="I326" s="287"/>
      <c r="J326" s="609">
        <f t="shared" si="48"/>
        <v>0</v>
      </c>
      <c r="K326" s="611">
        <f t="shared" si="58"/>
        <v>0</v>
      </c>
      <c r="L326" s="588"/>
      <c r="M326" s="588"/>
      <c r="N326" s="588"/>
    </row>
    <row r="327" spans="1:14" s="277" customFormat="1" x14ac:dyDescent="0.25">
      <c r="A327" s="598" t="s">
        <v>202</v>
      </c>
      <c r="B327" s="599"/>
      <c r="C327" s="283"/>
      <c r="D327" s="681">
        <v>0.18</v>
      </c>
      <c r="E327" s="689">
        <v>0.18</v>
      </c>
      <c r="F327" s="646" t="s">
        <v>354</v>
      </c>
      <c r="G327" s="647" t="s">
        <v>315</v>
      </c>
      <c r="H327" s="609">
        <v>45</v>
      </c>
      <c r="I327" s="287"/>
      <c r="J327" s="609">
        <f t="shared" si="48"/>
        <v>0</v>
      </c>
      <c r="K327" s="611">
        <f t="shared" si="58"/>
        <v>0</v>
      </c>
      <c r="L327" s="588"/>
      <c r="M327" s="588"/>
      <c r="N327" s="588"/>
    </row>
    <row r="328" spans="1:14" s="277" customFormat="1" ht="31.5" x14ac:dyDescent="0.25">
      <c r="A328" s="598" t="s">
        <v>204</v>
      </c>
      <c r="B328" s="599"/>
      <c r="C328" s="283"/>
      <c r="D328" s="681">
        <v>0.18</v>
      </c>
      <c r="E328" s="689">
        <v>0.18</v>
      </c>
      <c r="F328" s="646" t="s">
        <v>355</v>
      </c>
      <c r="G328" s="647" t="s">
        <v>315</v>
      </c>
      <c r="H328" s="609">
        <v>509</v>
      </c>
      <c r="I328" s="287"/>
      <c r="J328" s="609">
        <f t="shared" si="48"/>
        <v>0</v>
      </c>
      <c r="K328" s="611">
        <f t="shared" si="58"/>
        <v>0</v>
      </c>
      <c r="L328" s="588"/>
      <c r="M328" s="588"/>
      <c r="N328" s="588"/>
    </row>
    <row r="329" spans="1:14" s="277" customFormat="1" x14ac:dyDescent="0.25">
      <c r="A329" s="598" t="s">
        <v>208</v>
      </c>
      <c r="B329" s="599"/>
      <c r="C329" s="283"/>
      <c r="D329" s="681">
        <v>0.18</v>
      </c>
      <c r="E329" s="689">
        <v>0.18</v>
      </c>
      <c r="F329" s="646" t="s">
        <v>356</v>
      </c>
      <c r="G329" s="647" t="s">
        <v>315</v>
      </c>
      <c r="H329" s="609">
        <v>93</v>
      </c>
      <c r="I329" s="287"/>
      <c r="J329" s="609">
        <f t="shared" si="48"/>
        <v>0</v>
      </c>
      <c r="K329" s="611">
        <f t="shared" si="58"/>
        <v>0</v>
      </c>
      <c r="L329" s="588"/>
      <c r="M329" s="588"/>
      <c r="N329" s="588"/>
    </row>
    <row r="330" spans="1:14" s="277" customFormat="1" x14ac:dyDescent="0.25">
      <c r="A330" s="598" t="s">
        <v>209</v>
      </c>
      <c r="B330" s="599"/>
      <c r="C330" s="283"/>
      <c r="D330" s="681">
        <v>0.18</v>
      </c>
      <c r="E330" s="689">
        <v>0.18</v>
      </c>
      <c r="F330" s="646" t="s">
        <v>605</v>
      </c>
      <c r="G330" s="647" t="s">
        <v>315</v>
      </c>
      <c r="H330" s="609">
        <v>44</v>
      </c>
      <c r="I330" s="287"/>
      <c r="J330" s="609">
        <f t="shared" si="48"/>
        <v>0</v>
      </c>
      <c r="K330" s="611">
        <f t="shared" si="58"/>
        <v>0</v>
      </c>
      <c r="L330" s="588"/>
      <c r="M330" s="588"/>
      <c r="N330" s="588"/>
    </row>
    <row r="331" spans="1:14" s="277" customFormat="1" x14ac:dyDescent="0.25">
      <c r="A331" s="598" t="s">
        <v>218</v>
      </c>
      <c r="B331" s="599"/>
      <c r="C331" s="283"/>
      <c r="D331" s="681">
        <v>0.18</v>
      </c>
      <c r="E331" s="689">
        <v>0.18</v>
      </c>
      <c r="F331" s="646" t="s">
        <v>606</v>
      </c>
      <c r="G331" s="647" t="s">
        <v>316</v>
      </c>
      <c r="H331" s="609">
        <v>3</v>
      </c>
      <c r="I331" s="287"/>
      <c r="J331" s="609">
        <f t="shared" si="48"/>
        <v>0</v>
      </c>
      <c r="K331" s="611">
        <f t="shared" si="58"/>
        <v>0</v>
      </c>
      <c r="L331" s="588"/>
      <c r="M331" s="588"/>
      <c r="N331" s="588"/>
    </row>
    <row r="332" spans="1:14" s="277" customFormat="1" ht="31.5" x14ac:dyDescent="0.25">
      <c r="A332" s="598" t="s">
        <v>219</v>
      </c>
      <c r="B332" s="599"/>
      <c r="C332" s="283"/>
      <c r="D332" s="681">
        <v>0.18</v>
      </c>
      <c r="E332" s="689">
        <v>0.18</v>
      </c>
      <c r="F332" s="646" t="s">
        <v>607</v>
      </c>
      <c r="G332" s="647" t="s">
        <v>316</v>
      </c>
      <c r="H332" s="609">
        <v>2</v>
      </c>
      <c r="I332" s="287"/>
      <c r="J332" s="609">
        <f t="shared" si="48"/>
        <v>0</v>
      </c>
      <c r="K332" s="611">
        <f t="shared" si="58"/>
        <v>0</v>
      </c>
      <c r="L332" s="588"/>
      <c r="M332" s="588"/>
      <c r="N332" s="588"/>
    </row>
    <row r="333" spans="1:14" s="277" customFormat="1" ht="31.5" x14ac:dyDescent="0.25">
      <c r="A333" s="598" t="s">
        <v>599</v>
      </c>
      <c r="B333" s="599"/>
      <c r="C333" s="283"/>
      <c r="D333" s="681">
        <v>0.18</v>
      </c>
      <c r="E333" s="689">
        <v>0.18</v>
      </c>
      <c r="F333" s="646" t="s">
        <v>608</v>
      </c>
      <c r="G333" s="647" t="s">
        <v>316</v>
      </c>
      <c r="H333" s="609">
        <v>20</v>
      </c>
      <c r="I333" s="287"/>
      <c r="J333" s="609">
        <f t="shared" si="48"/>
        <v>0</v>
      </c>
      <c r="K333" s="611">
        <f t="shared" si="58"/>
        <v>0</v>
      </c>
      <c r="L333" s="588"/>
      <c r="M333" s="588"/>
      <c r="N333" s="588"/>
    </row>
    <row r="334" spans="1:14" s="277" customFormat="1" x14ac:dyDescent="0.25">
      <c r="A334" s="598" t="s">
        <v>600</v>
      </c>
      <c r="B334" s="599"/>
      <c r="C334" s="283"/>
      <c r="D334" s="681">
        <v>0.18</v>
      </c>
      <c r="E334" s="689">
        <v>0.18</v>
      </c>
      <c r="F334" s="646" t="s">
        <v>609</v>
      </c>
      <c r="G334" s="647" t="s">
        <v>316</v>
      </c>
      <c r="H334" s="609">
        <v>2</v>
      </c>
      <c r="I334" s="287"/>
      <c r="J334" s="609">
        <f t="shared" si="48"/>
        <v>0</v>
      </c>
      <c r="K334" s="611">
        <f t="shared" si="58"/>
        <v>0</v>
      </c>
      <c r="L334" s="588"/>
      <c r="M334" s="588"/>
      <c r="N334" s="588"/>
    </row>
    <row r="335" spans="1:14" s="277" customFormat="1" x14ac:dyDescent="0.25">
      <c r="A335" s="598" t="s">
        <v>398</v>
      </c>
      <c r="B335" s="599"/>
      <c r="C335" s="283"/>
      <c r="D335" s="681">
        <v>0.18</v>
      </c>
      <c r="E335" s="689">
        <v>0.18</v>
      </c>
      <c r="F335" s="646" t="s">
        <v>357</v>
      </c>
      <c r="G335" s="647" t="s">
        <v>315</v>
      </c>
      <c r="H335" s="609">
        <v>9</v>
      </c>
      <c r="I335" s="287"/>
      <c r="J335" s="609">
        <f t="shared" si="48"/>
        <v>0</v>
      </c>
      <c r="K335" s="611">
        <f t="shared" si="58"/>
        <v>0</v>
      </c>
      <c r="L335" s="588"/>
      <c r="M335" s="588"/>
      <c r="N335" s="588"/>
    </row>
    <row r="336" spans="1:14" s="277" customFormat="1" x14ac:dyDescent="0.25">
      <c r="A336" s="598" t="s">
        <v>320</v>
      </c>
      <c r="B336" s="599"/>
      <c r="C336" s="283"/>
      <c r="D336" s="681">
        <v>0.18</v>
      </c>
      <c r="E336" s="689">
        <v>0.18</v>
      </c>
      <c r="F336" s="646" t="s">
        <v>358</v>
      </c>
      <c r="G336" s="647" t="s">
        <v>315</v>
      </c>
      <c r="H336" s="609">
        <v>2</v>
      </c>
      <c r="I336" s="287"/>
      <c r="J336" s="609">
        <f t="shared" ref="J336:J352" si="59">(H336*I336)</f>
        <v>0</v>
      </c>
      <c r="K336" s="611">
        <f t="shared" si="58"/>
        <v>0</v>
      </c>
      <c r="L336" s="588"/>
      <c r="M336" s="588"/>
      <c r="N336" s="588"/>
    </row>
    <row r="337" spans="1:14" s="277" customFormat="1" x14ac:dyDescent="0.25">
      <c r="A337" s="598"/>
      <c r="B337" s="599"/>
      <c r="C337" s="599"/>
      <c r="D337" s="611"/>
      <c r="E337" s="611"/>
      <c r="F337" s="646"/>
      <c r="G337" s="647"/>
      <c r="H337" s="640"/>
      <c r="I337" s="640"/>
      <c r="J337" s="609"/>
      <c r="K337" s="611"/>
      <c r="L337" s="588"/>
      <c r="M337" s="588"/>
      <c r="N337" s="588"/>
    </row>
    <row r="338" spans="1:14" s="277" customFormat="1" ht="157.5" x14ac:dyDescent="0.25">
      <c r="A338" s="596">
        <v>10</v>
      </c>
      <c r="B338" s="599"/>
      <c r="C338" s="599"/>
      <c r="D338" s="611"/>
      <c r="E338" s="611"/>
      <c r="F338" s="648" t="s">
        <v>632</v>
      </c>
      <c r="G338" s="633"/>
      <c r="H338" s="636"/>
      <c r="I338" s="609"/>
      <c r="J338" s="609"/>
      <c r="K338" s="611"/>
      <c r="L338" s="588"/>
      <c r="M338" s="588"/>
      <c r="N338" s="588"/>
    </row>
    <row r="339" spans="1:14" s="277" customFormat="1" x14ac:dyDescent="0.25">
      <c r="A339" s="598" t="s">
        <v>211</v>
      </c>
      <c r="B339" s="599"/>
      <c r="C339" s="599"/>
      <c r="D339" s="611"/>
      <c r="E339" s="611"/>
      <c r="F339" s="632" t="s">
        <v>437</v>
      </c>
      <c r="G339" s="633"/>
      <c r="H339" s="636"/>
      <c r="I339" s="641"/>
      <c r="J339" s="609"/>
      <c r="K339" s="611"/>
      <c r="L339" s="588"/>
      <c r="M339" s="588"/>
      <c r="N339" s="588"/>
    </row>
    <row r="340" spans="1:14" s="277" customFormat="1" x14ac:dyDescent="0.25">
      <c r="A340" s="598"/>
      <c r="B340" s="599"/>
      <c r="C340" s="599"/>
      <c r="D340" s="611"/>
      <c r="E340" s="611"/>
      <c r="F340" s="632" t="s">
        <v>438</v>
      </c>
      <c r="G340" s="633" t="s">
        <v>372</v>
      </c>
      <c r="H340" s="636"/>
      <c r="I340" s="609"/>
      <c r="J340" s="609"/>
      <c r="K340" s="611"/>
      <c r="L340" s="588"/>
      <c r="M340" s="588"/>
      <c r="N340" s="588"/>
    </row>
    <row r="341" spans="1:14" s="277" customFormat="1" x14ac:dyDescent="0.25">
      <c r="A341" s="598"/>
      <c r="B341" s="599"/>
      <c r="C341" s="283"/>
      <c r="D341" s="681">
        <v>0.18</v>
      </c>
      <c r="E341" s="689">
        <v>0.18</v>
      </c>
      <c r="F341" s="632" t="s">
        <v>439</v>
      </c>
      <c r="G341" s="633" t="s">
        <v>372</v>
      </c>
      <c r="H341" s="609">
        <v>6</v>
      </c>
      <c r="I341" s="287"/>
      <c r="J341" s="609">
        <f t="shared" si="59"/>
        <v>0</v>
      </c>
      <c r="K341" s="611">
        <f>IF(E341="",D341*J341,E341*J341)</f>
        <v>0</v>
      </c>
      <c r="L341" s="588"/>
      <c r="M341" s="588"/>
      <c r="N341" s="588"/>
    </row>
    <row r="342" spans="1:14" s="277" customFormat="1" ht="31.5" x14ac:dyDescent="0.25">
      <c r="A342" s="598" t="s">
        <v>212</v>
      </c>
      <c r="B342" s="599"/>
      <c r="C342" s="599"/>
      <c r="D342" s="611"/>
      <c r="E342" s="611"/>
      <c r="F342" s="632" t="s">
        <v>440</v>
      </c>
      <c r="G342" s="633" t="s">
        <v>454</v>
      </c>
      <c r="H342" s="636"/>
      <c r="I342" s="609"/>
      <c r="J342" s="609"/>
      <c r="K342" s="611"/>
      <c r="L342" s="588"/>
      <c r="M342" s="588"/>
      <c r="N342" s="588"/>
    </row>
    <row r="343" spans="1:14" s="277" customFormat="1" x14ac:dyDescent="0.25">
      <c r="A343" s="596">
        <v>11</v>
      </c>
      <c r="B343" s="600"/>
      <c r="C343" s="600"/>
      <c r="D343" s="683"/>
      <c r="E343" s="684"/>
      <c r="F343" s="632" t="s">
        <v>441</v>
      </c>
      <c r="G343" s="633"/>
      <c r="H343" s="641"/>
      <c r="I343" s="641"/>
      <c r="J343" s="609"/>
      <c r="K343" s="611"/>
      <c r="L343" s="588"/>
      <c r="M343" s="588"/>
      <c r="N343" s="588"/>
    </row>
    <row r="344" spans="1:14" s="277" customFormat="1" x14ac:dyDescent="0.25">
      <c r="A344" s="596">
        <v>11.1</v>
      </c>
      <c r="B344" s="600"/>
      <c r="C344" s="600"/>
      <c r="D344" s="683"/>
      <c r="E344" s="684"/>
      <c r="F344" s="632" t="s">
        <v>442</v>
      </c>
      <c r="G344" s="633"/>
      <c r="H344" s="641"/>
      <c r="I344" s="641"/>
      <c r="J344" s="609"/>
      <c r="K344" s="611"/>
      <c r="L344" s="588"/>
      <c r="M344" s="588"/>
      <c r="N344" s="588"/>
    </row>
    <row r="345" spans="1:14" s="277" customFormat="1" x14ac:dyDescent="0.25">
      <c r="A345" s="598" t="s">
        <v>211</v>
      </c>
      <c r="B345" s="600"/>
      <c r="C345" s="600"/>
      <c r="D345" s="683"/>
      <c r="E345" s="684"/>
      <c r="F345" s="632" t="s">
        <v>443</v>
      </c>
      <c r="G345" s="633" t="s">
        <v>319</v>
      </c>
      <c r="H345" s="636"/>
      <c r="I345" s="634"/>
      <c r="J345" s="609"/>
      <c r="K345" s="611"/>
      <c r="L345" s="588"/>
      <c r="M345" s="588"/>
      <c r="N345" s="588"/>
    </row>
    <row r="346" spans="1:14" s="277" customFormat="1" x14ac:dyDescent="0.25">
      <c r="A346" s="598" t="s">
        <v>212</v>
      </c>
      <c r="B346" s="600"/>
      <c r="C346" s="600"/>
      <c r="D346" s="683"/>
      <c r="E346" s="684"/>
      <c r="F346" s="632" t="s">
        <v>444</v>
      </c>
      <c r="G346" s="633" t="s">
        <v>319</v>
      </c>
      <c r="H346" s="636"/>
      <c r="I346" s="634"/>
      <c r="J346" s="609"/>
      <c r="K346" s="611"/>
      <c r="L346" s="588"/>
      <c r="M346" s="588"/>
      <c r="N346" s="588"/>
    </row>
    <row r="347" spans="1:14" s="277" customFormat="1" x14ac:dyDescent="0.25">
      <c r="A347" s="596">
        <v>11.2</v>
      </c>
      <c r="B347" s="600"/>
      <c r="C347" s="600"/>
      <c r="D347" s="683"/>
      <c r="E347" s="683"/>
      <c r="F347" s="628" t="s">
        <v>764</v>
      </c>
      <c r="G347" s="633"/>
      <c r="H347" s="609"/>
      <c r="I347" s="634"/>
      <c r="J347" s="609"/>
      <c r="K347" s="611"/>
      <c r="L347" s="588"/>
      <c r="M347" s="588"/>
      <c r="N347" s="588"/>
    </row>
    <row r="348" spans="1:14" s="277" customFormat="1" x14ac:dyDescent="0.25">
      <c r="A348" s="598" t="s">
        <v>200</v>
      </c>
      <c r="B348" s="600"/>
      <c r="C348" s="600"/>
      <c r="D348" s="683"/>
      <c r="E348" s="684"/>
      <c r="F348" s="632" t="s">
        <v>446</v>
      </c>
      <c r="G348" s="633" t="s">
        <v>370</v>
      </c>
      <c r="H348" s="636"/>
      <c r="I348" s="634"/>
      <c r="J348" s="609">
        <f t="shared" si="59"/>
        <v>0</v>
      </c>
      <c r="K348" s="611">
        <f t="shared" ref="K348:K351" si="60">IF(E348="",D348*J348,E348*J348)</f>
        <v>0</v>
      </c>
      <c r="L348" s="588"/>
      <c r="M348" s="588"/>
      <c r="N348" s="588"/>
    </row>
    <row r="349" spans="1:14" s="277" customFormat="1" ht="31.5" x14ac:dyDescent="0.25">
      <c r="A349" s="598" t="s">
        <v>201</v>
      </c>
      <c r="B349" s="600"/>
      <c r="C349" s="600"/>
      <c r="D349" s="683"/>
      <c r="E349" s="683"/>
      <c r="F349" s="632" t="s">
        <v>447</v>
      </c>
      <c r="G349" s="633"/>
      <c r="H349" s="609"/>
      <c r="I349" s="634"/>
      <c r="J349" s="609"/>
      <c r="K349" s="611"/>
      <c r="L349" s="588"/>
      <c r="M349" s="588"/>
      <c r="N349" s="588"/>
    </row>
    <row r="350" spans="1:14" s="277" customFormat="1" x14ac:dyDescent="0.25">
      <c r="A350" s="598"/>
      <c r="B350" s="600"/>
      <c r="C350" s="600"/>
      <c r="D350" s="683"/>
      <c r="E350" s="684"/>
      <c r="F350" s="632" t="s">
        <v>448</v>
      </c>
      <c r="G350" s="646"/>
      <c r="H350" s="636"/>
      <c r="I350" s="634"/>
      <c r="J350" s="609">
        <f t="shared" si="59"/>
        <v>0</v>
      </c>
      <c r="K350" s="611">
        <f t="shared" si="60"/>
        <v>0</v>
      </c>
      <c r="L350" s="588"/>
      <c r="M350" s="588"/>
      <c r="N350" s="588"/>
    </row>
    <row r="351" spans="1:14" s="277" customFormat="1" x14ac:dyDescent="0.25">
      <c r="A351" s="598"/>
      <c r="B351" s="600"/>
      <c r="C351" s="600"/>
      <c r="D351" s="683"/>
      <c r="E351" s="684"/>
      <c r="F351" s="632" t="s">
        <v>449</v>
      </c>
      <c r="G351" s="633"/>
      <c r="H351" s="636"/>
      <c r="I351" s="634"/>
      <c r="J351" s="609">
        <f t="shared" si="59"/>
        <v>0</v>
      </c>
      <c r="K351" s="611">
        <f t="shared" si="60"/>
        <v>0</v>
      </c>
      <c r="L351" s="588"/>
      <c r="M351" s="588"/>
      <c r="N351" s="588"/>
    </row>
    <row r="352" spans="1:14" s="277" customFormat="1" ht="31.5" x14ac:dyDescent="0.25">
      <c r="A352" s="598">
        <v>12</v>
      </c>
      <c r="B352" s="600"/>
      <c r="C352" s="600"/>
      <c r="D352" s="683"/>
      <c r="E352" s="684"/>
      <c r="F352" s="628" t="s">
        <v>633</v>
      </c>
      <c r="G352" s="633" t="s">
        <v>455</v>
      </c>
      <c r="H352" s="636"/>
      <c r="I352" s="634"/>
      <c r="J352" s="609">
        <f t="shared" si="59"/>
        <v>0</v>
      </c>
      <c r="K352" s="611">
        <f>IF(E352="",D352*J352,E352*J352)</f>
        <v>0</v>
      </c>
      <c r="L352" s="588"/>
      <c r="M352" s="588"/>
      <c r="N352" s="588"/>
    </row>
    <row r="353" spans="1:14" s="277" customFormat="1" x14ac:dyDescent="0.25">
      <c r="A353" s="596"/>
      <c r="B353" s="599"/>
      <c r="C353" s="599"/>
      <c r="D353" s="611"/>
      <c r="E353" s="611"/>
      <c r="F353" s="628" t="s">
        <v>634</v>
      </c>
      <c r="G353" s="633"/>
      <c r="H353" s="636"/>
      <c r="I353" s="641"/>
      <c r="J353" s="609"/>
      <c r="K353" s="611"/>
      <c r="L353" s="588"/>
      <c r="M353" s="588"/>
      <c r="N353" s="588"/>
    </row>
    <row r="354" spans="1:14" s="277" customFormat="1" x14ac:dyDescent="0.25">
      <c r="A354" s="589" t="s">
        <v>375</v>
      </c>
      <c r="B354" s="589"/>
      <c r="C354" s="589"/>
      <c r="D354" s="589"/>
      <c r="E354" s="589"/>
      <c r="F354" s="589"/>
      <c r="G354" s="589"/>
      <c r="H354" s="589"/>
      <c r="I354" s="589"/>
      <c r="J354" s="604">
        <f>SUM(J273:J353)</f>
        <v>0</v>
      </c>
      <c r="K354" s="591">
        <f>SUM(K273:K353)</f>
        <v>0</v>
      </c>
      <c r="L354" s="588"/>
      <c r="M354" s="588"/>
      <c r="N354" s="588"/>
    </row>
    <row r="355" spans="1:14" s="277" customFormat="1" ht="37.5" customHeight="1" x14ac:dyDescent="0.25">
      <c r="A355" s="605" t="s">
        <v>726</v>
      </c>
      <c r="B355" s="593" t="s">
        <v>727</v>
      </c>
      <c r="C355" s="594"/>
      <c r="D355" s="594"/>
      <c r="E355" s="594"/>
      <c r="F355" s="594"/>
      <c r="G355" s="594"/>
      <c r="H355" s="594"/>
      <c r="I355" s="594"/>
      <c r="J355" s="594"/>
      <c r="K355" s="595"/>
      <c r="L355" s="588"/>
      <c r="M355" s="588"/>
      <c r="N355" s="588"/>
    </row>
    <row r="356" spans="1:14" s="277" customFormat="1" ht="156.75" x14ac:dyDescent="0.25">
      <c r="A356" s="606">
        <v>1</v>
      </c>
      <c r="B356" s="607"/>
      <c r="C356" s="607"/>
      <c r="D356" s="607"/>
      <c r="E356" s="607"/>
      <c r="F356" s="323" t="s">
        <v>728</v>
      </c>
      <c r="G356" s="324"/>
      <c r="H356" s="324"/>
      <c r="I356" s="649"/>
      <c r="J356" s="649"/>
      <c r="K356" s="611"/>
      <c r="L356" s="588"/>
      <c r="M356" s="588"/>
      <c r="N356" s="588"/>
    </row>
    <row r="357" spans="1:14" s="277" customFormat="1" ht="37.5" customHeight="1" x14ac:dyDescent="0.25">
      <c r="A357" s="606">
        <v>1.1000000000000001</v>
      </c>
      <c r="B357" s="607"/>
      <c r="C357" s="940"/>
      <c r="D357" s="681">
        <v>0.18</v>
      </c>
      <c r="E357" s="689">
        <v>0.18</v>
      </c>
      <c r="F357" s="325" t="s">
        <v>730</v>
      </c>
      <c r="G357" s="326" t="s">
        <v>729</v>
      </c>
      <c r="H357" s="327">
        <v>2500</v>
      </c>
      <c r="I357" s="332"/>
      <c r="J357" s="609">
        <f t="shared" ref="J357:J365" si="61">(H357*I357)</f>
        <v>0</v>
      </c>
      <c r="K357" s="611">
        <f t="shared" ref="K357:K365" si="62">IF(E357="",D357*J357,E357*J357)</f>
        <v>0</v>
      </c>
      <c r="L357" s="588"/>
      <c r="M357" s="588"/>
      <c r="N357" s="588"/>
    </row>
    <row r="358" spans="1:14" s="277" customFormat="1" ht="37.5" customHeight="1" x14ac:dyDescent="0.25">
      <c r="A358" s="606">
        <v>1.2</v>
      </c>
      <c r="B358" s="607"/>
      <c r="C358" s="940"/>
      <c r="D358" s="681">
        <v>0.18</v>
      </c>
      <c r="E358" s="689">
        <v>0.18</v>
      </c>
      <c r="F358" s="325" t="s">
        <v>731</v>
      </c>
      <c r="G358" s="326" t="s">
        <v>729</v>
      </c>
      <c r="H358" s="327">
        <v>2400</v>
      </c>
      <c r="I358" s="332"/>
      <c r="J358" s="609">
        <f t="shared" si="61"/>
        <v>0</v>
      </c>
      <c r="K358" s="611">
        <f t="shared" si="62"/>
        <v>0</v>
      </c>
      <c r="L358" s="588"/>
      <c r="M358" s="588"/>
      <c r="N358" s="588"/>
    </row>
    <row r="359" spans="1:14" s="277" customFormat="1" ht="37.5" customHeight="1" x14ac:dyDescent="0.25">
      <c r="A359" s="606">
        <v>1.3</v>
      </c>
      <c r="B359" s="607"/>
      <c r="C359" s="940"/>
      <c r="D359" s="681">
        <v>0.18</v>
      </c>
      <c r="E359" s="689">
        <v>0.18</v>
      </c>
      <c r="F359" s="325" t="s">
        <v>765</v>
      </c>
      <c r="G359" s="326" t="s">
        <v>729</v>
      </c>
      <c r="H359" s="327">
        <v>1300</v>
      </c>
      <c r="I359" s="332"/>
      <c r="J359" s="609">
        <f t="shared" si="61"/>
        <v>0</v>
      </c>
      <c r="K359" s="611">
        <f t="shared" si="62"/>
        <v>0</v>
      </c>
      <c r="L359" s="588"/>
      <c r="M359" s="588"/>
      <c r="N359" s="588"/>
    </row>
    <row r="360" spans="1:14" s="277" customFormat="1" x14ac:dyDescent="0.2">
      <c r="A360" s="606">
        <v>1.4</v>
      </c>
      <c r="B360" s="607"/>
      <c r="C360" s="940"/>
      <c r="D360" s="681">
        <v>0.18</v>
      </c>
      <c r="E360" s="689">
        <v>0.18</v>
      </c>
      <c r="F360" s="328" t="s">
        <v>732</v>
      </c>
      <c r="G360" s="326" t="s">
        <v>729</v>
      </c>
      <c r="H360" s="327">
        <v>100</v>
      </c>
      <c r="I360" s="332"/>
      <c r="J360" s="609">
        <f t="shared" si="61"/>
        <v>0</v>
      </c>
      <c r="K360" s="611">
        <f t="shared" si="62"/>
        <v>0</v>
      </c>
      <c r="L360" s="588"/>
      <c r="M360" s="588"/>
      <c r="N360" s="588"/>
    </row>
    <row r="361" spans="1:14" s="277" customFormat="1" ht="37.5" customHeight="1" x14ac:dyDescent="0.25">
      <c r="A361" s="606">
        <v>2</v>
      </c>
      <c r="B361" s="607"/>
      <c r="C361" s="940"/>
      <c r="D361" s="681">
        <v>0.18</v>
      </c>
      <c r="E361" s="689">
        <v>0.18</v>
      </c>
      <c r="F361" s="325" t="s">
        <v>829</v>
      </c>
      <c r="G361" s="326" t="s">
        <v>317</v>
      </c>
      <c r="H361" s="327">
        <v>1</v>
      </c>
      <c r="I361" s="332"/>
      <c r="J361" s="609">
        <f t="shared" si="61"/>
        <v>0</v>
      </c>
      <c r="K361" s="611">
        <f t="shared" si="62"/>
        <v>0</v>
      </c>
      <c r="L361" s="588"/>
      <c r="M361" s="588"/>
      <c r="N361" s="588"/>
    </row>
    <row r="362" spans="1:14" s="277" customFormat="1" ht="99.75" x14ac:dyDescent="0.25">
      <c r="A362" s="606">
        <v>3</v>
      </c>
      <c r="B362" s="607"/>
      <c r="C362" s="940"/>
      <c r="D362" s="681">
        <v>0.18</v>
      </c>
      <c r="E362" s="689">
        <v>0.18</v>
      </c>
      <c r="F362" s="325" t="s">
        <v>733</v>
      </c>
      <c r="G362" s="326" t="s">
        <v>317</v>
      </c>
      <c r="H362" s="327">
        <v>1</v>
      </c>
      <c r="I362" s="332"/>
      <c r="J362" s="609">
        <f t="shared" si="61"/>
        <v>0</v>
      </c>
      <c r="K362" s="611">
        <f t="shared" si="62"/>
        <v>0</v>
      </c>
      <c r="L362" s="588"/>
      <c r="M362" s="588"/>
      <c r="N362" s="588"/>
    </row>
    <row r="363" spans="1:14" s="277" customFormat="1" ht="42.75" x14ac:dyDescent="0.25">
      <c r="A363" s="606">
        <v>4</v>
      </c>
      <c r="B363" s="607"/>
      <c r="C363" s="940"/>
      <c r="D363" s="681">
        <v>0.18</v>
      </c>
      <c r="E363" s="689">
        <v>0.18</v>
      </c>
      <c r="F363" s="325" t="s">
        <v>734</v>
      </c>
      <c r="G363" s="326" t="s">
        <v>317</v>
      </c>
      <c r="H363" s="327">
        <v>1</v>
      </c>
      <c r="I363" s="332"/>
      <c r="J363" s="609">
        <f t="shared" si="61"/>
        <v>0</v>
      </c>
      <c r="K363" s="611">
        <f t="shared" si="62"/>
        <v>0</v>
      </c>
      <c r="L363" s="588"/>
      <c r="M363" s="588"/>
      <c r="N363" s="588"/>
    </row>
    <row r="364" spans="1:14" s="277" customFormat="1" ht="37.5" customHeight="1" x14ac:dyDescent="0.25">
      <c r="A364" s="606">
        <v>5</v>
      </c>
      <c r="B364" s="607"/>
      <c r="C364" s="940"/>
      <c r="D364" s="681">
        <v>0.18</v>
      </c>
      <c r="E364" s="689">
        <v>0.18</v>
      </c>
      <c r="F364" s="325" t="s">
        <v>735</v>
      </c>
      <c r="G364" s="326" t="s">
        <v>317</v>
      </c>
      <c r="H364" s="327">
        <v>1</v>
      </c>
      <c r="I364" s="332"/>
      <c r="J364" s="609">
        <f t="shared" si="61"/>
        <v>0</v>
      </c>
      <c r="K364" s="611">
        <f t="shared" si="62"/>
        <v>0</v>
      </c>
      <c r="L364" s="588"/>
      <c r="M364" s="588"/>
      <c r="N364" s="588"/>
    </row>
    <row r="365" spans="1:14" s="277" customFormat="1" ht="42.75" x14ac:dyDescent="0.25">
      <c r="A365" s="606">
        <v>6</v>
      </c>
      <c r="B365" s="607"/>
      <c r="C365" s="940"/>
      <c r="D365" s="681">
        <v>0.18</v>
      </c>
      <c r="E365" s="689">
        <v>0.18</v>
      </c>
      <c r="F365" s="325" t="s">
        <v>736</v>
      </c>
      <c r="G365" s="326" t="s">
        <v>317</v>
      </c>
      <c r="H365" s="327">
        <v>1</v>
      </c>
      <c r="I365" s="332"/>
      <c r="J365" s="609">
        <f t="shared" si="61"/>
        <v>0</v>
      </c>
      <c r="K365" s="611">
        <f t="shared" si="62"/>
        <v>0</v>
      </c>
      <c r="L365" s="588"/>
      <c r="M365" s="588"/>
      <c r="N365" s="588"/>
    </row>
    <row r="366" spans="1:14" s="277" customFormat="1" ht="71.25" x14ac:dyDescent="0.25">
      <c r="A366" s="606">
        <v>7</v>
      </c>
      <c r="B366" s="607"/>
      <c r="C366" s="607"/>
      <c r="D366" s="607"/>
      <c r="E366" s="607"/>
      <c r="F366" s="323" t="s">
        <v>737</v>
      </c>
      <c r="G366" s="326"/>
      <c r="H366" s="327"/>
      <c r="I366" s="649"/>
      <c r="J366" s="649"/>
      <c r="K366" s="611"/>
      <c r="L366" s="588"/>
      <c r="M366" s="588"/>
      <c r="N366" s="588"/>
    </row>
    <row r="367" spans="1:14" s="277" customFormat="1" ht="114" x14ac:dyDescent="0.25">
      <c r="A367" s="606">
        <v>7.1</v>
      </c>
      <c r="B367" s="607"/>
      <c r="C367" s="940"/>
      <c r="D367" s="681">
        <v>0.18</v>
      </c>
      <c r="E367" s="689">
        <v>0.18</v>
      </c>
      <c r="F367" s="325" t="s">
        <v>830</v>
      </c>
      <c r="G367" s="326" t="s">
        <v>317</v>
      </c>
      <c r="H367" s="327">
        <v>1</v>
      </c>
      <c r="I367" s="332"/>
      <c r="J367" s="609">
        <f t="shared" ref="J367:J372" si="63">(H367*I367)</f>
        <v>0</v>
      </c>
      <c r="K367" s="611">
        <f t="shared" ref="K367:K372" si="64">IF(E367="",D367*J367,E367*J367)</f>
        <v>0</v>
      </c>
      <c r="L367" s="588"/>
      <c r="M367" s="588"/>
      <c r="N367" s="588"/>
    </row>
    <row r="368" spans="1:14" s="277" customFormat="1" ht="37.5" customHeight="1" x14ac:dyDescent="0.25">
      <c r="A368" s="606">
        <v>7.2</v>
      </c>
      <c r="B368" s="607"/>
      <c r="C368" s="940"/>
      <c r="D368" s="681">
        <v>0.18</v>
      </c>
      <c r="E368" s="689">
        <v>0.18</v>
      </c>
      <c r="F368" s="325" t="s">
        <v>738</v>
      </c>
      <c r="G368" s="326" t="s">
        <v>317</v>
      </c>
      <c r="H368" s="327">
        <v>1</v>
      </c>
      <c r="I368" s="332"/>
      <c r="J368" s="609">
        <f t="shared" si="63"/>
        <v>0</v>
      </c>
      <c r="K368" s="611">
        <f t="shared" si="64"/>
        <v>0</v>
      </c>
      <c r="L368" s="588"/>
      <c r="M368" s="588"/>
      <c r="N368" s="588"/>
    </row>
    <row r="369" spans="1:14" s="277" customFormat="1" ht="71.25" x14ac:dyDescent="0.25">
      <c r="A369" s="606">
        <v>7.3</v>
      </c>
      <c r="B369" s="607"/>
      <c r="C369" s="940"/>
      <c r="D369" s="681">
        <v>0.18</v>
      </c>
      <c r="E369" s="689">
        <v>0.18</v>
      </c>
      <c r="F369" s="325" t="s">
        <v>739</v>
      </c>
      <c r="G369" s="326" t="s">
        <v>317</v>
      </c>
      <c r="H369" s="327">
        <v>1</v>
      </c>
      <c r="I369" s="332"/>
      <c r="J369" s="609">
        <f t="shared" si="63"/>
        <v>0</v>
      </c>
      <c r="K369" s="611">
        <f t="shared" si="64"/>
        <v>0</v>
      </c>
      <c r="L369" s="588"/>
      <c r="M369" s="588"/>
      <c r="N369" s="588"/>
    </row>
    <row r="370" spans="1:14" s="277" customFormat="1" ht="37.5" customHeight="1" x14ac:dyDescent="0.25">
      <c r="A370" s="606">
        <v>7.4</v>
      </c>
      <c r="B370" s="607"/>
      <c r="C370" s="940"/>
      <c r="D370" s="681">
        <v>0.18</v>
      </c>
      <c r="E370" s="689">
        <v>0.18</v>
      </c>
      <c r="F370" s="325" t="s">
        <v>740</v>
      </c>
      <c r="G370" s="326" t="s">
        <v>317</v>
      </c>
      <c r="H370" s="327">
        <v>1</v>
      </c>
      <c r="I370" s="332"/>
      <c r="J370" s="609">
        <f t="shared" si="63"/>
        <v>0</v>
      </c>
      <c r="K370" s="611">
        <f t="shared" si="64"/>
        <v>0</v>
      </c>
      <c r="L370" s="588"/>
      <c r="M370" s="588"/>
      <c r="N370" s="588"/>
    </row>
    <row r="371" spans="1:14" s="277" customFormat="1" ht="57" x14ac:dyDescent="0.25">
      <c r="A371" s="606">
        <v>7.5</v>
      </c>
      <c r="B371" s="607"/>
      <c r="C371" s="940"/>
      <c r="D371" s="681">
        <v>0.18</v>
      </c>
      <c r="E371" s="689">
        <v>0.18</v>
      </c>
      <c r="F371" s="325" t="s">
        <v>741</v>
      </c>
      <c r="G371" s="326" t="s">
        <v>317</v>
      </c>
      <c r="H371" s="327">
        <v>1</v>
      </c>
      <c r="I371" s="332"/>
      <c r="J371" s="609">
        <f t="shared" si="63"/>
        <v>0</v>
      </c>
      <c r="K371" s="611">
        <f t="shared" si="64"/>
        <v>0</v>
      </c>
      <c r="L371" s="588"/>
      <c r="M371" s="588"/>
      <c r="N371" s="588"/>
    </row>
    <row r="372" spans="1:14" s="277" customFormat="1" ht="42.75" x14ac:dyDescent="0.25">
      <c r="A372" s="606">
        <v>7.6</v>
      </c>
      <c r="B372" s="607"/>
      <c r="C372" s="940"/>
      <c r="D372" s="681">
        <v>0.18</v>
      </c>
      <c r="E372" s="689">
        <v>0.18</v>
      </c>
      <c r="F372" s="325" t="s">
        <v>742</v>
      </c>
      <c r="G372" s="326" t="s">
        <v>317</v>
      </c>
      <c r="H372" s="327">
        <v>1</v>
      </c>
      <c r="I372" s="332"/>
      <c r="J372" s="609">
        <f t="shared" si="63"/>
        <v>0</v>
      </c>
      <c r="K372" s="611">
        <f t="shared" si="64"/>
        <v>0</v>
      </c>
      <c r="L372" s="588"/>
      <c r="M372" s="588"/>
      <c r="N372" s="588"/>
    </row>
    <row r="373" spans="1:14" s="277" customFormat="1" ht="57" x14ac:dyDescent="0.25">
      <c r="A373" s="606">
        <v>8</v>
      </c>
      <c r="B373" s="607"/>
      <c r="C373" s="607"/>
      <c r="D373" s="607"/>
      <c r="E373" s="607"/>
      <c r="F373" s="323" t="s">
        <v>743</v>
      </c>
      <c r="G373" s="326"/>
      <c r="H373" s="327"/>
      <c r="I373" s="649"/>
      <c r="J373" s="649"/>
      <c r="K373" s="611"/>
      <c r="L373" s="588"/>
      <c r="M373" s="588"/>
      <c r="N373" s="588"/>
    </row>
    <row r="374" spans="1:14" s="277" customFormat="1" ht="42.75" x14ac:dyDescent="0.25">
      <c r="A374" s="606">
        <v>8.1</v>
      </c>
      <c r="B374" s="607"/>
      <c r="C374" s="940"/>
      <c r="D374" s="681">
        <v>0.18</v>
      </c>
      <c r="E374" s="689">
        <v>0.18</v>
      </c>
      <c r="F374" s="329" t="s">
        <v>744</v>
      </c>
      <c r="G374" s="326" t="s">
        <v>317</v>
      </c>
      <c r="H374" s="327">
        <v>1</v>
      </c>
      <c r="I374" s="332"/>
      <c r="J374" s="609">
        <f t="shared" ref="J374:J380" si="65">(H374*I374)</f>
        <v>0</v>
      </c>
      <c r="K374" s="611">
        <f t="shared" ref="K374:K380" si="66">IF(E374="",D374*J374,E374*J374)</f>
        <v>0</v>
      </c>
      <c r="L374" s="588"/>
      <c r="M374" s="588"/>
      <c r="N374" s="588"/>
    </row>
    <row r="375" spans="1:14" s="277" customFormat="1" ht="37.5" customHeight="1" x14ac:dyDescent="0.25">
      <c r="A375" s="606">
        <v>8.1999999999999993</v>
      </c>
      <c r="B375" s="607"/>
      <c r="C375" s="940"/>
      <c r="D375" s="681">
        <v>0.18</v>
      </c>
      <c r="E375" s="689">
        <v>0.18</v>
      </c>
      <c r="F375" s="329" t="s">
        <v>745</v>
      </c>
      <c r="G375" s="326" t="s">
        <v>317</v>
      </c>
      <c r="H375" s="327">
        <v>1</v>
      </c>
      <c r="I375" s="332"/>
      <c r="J375" s="609">
        <f t="shared" si="65"/>
        <v>0</v>
      </c>
      <c r="K375" s="611">
        <f t="shared" si="66"/>
        <v>0</v>
      </c>
      <c r="L375" s="588"/>
      <c r="M375" s="588"/>
      <c r="N375" s="588"/>
    </row>
    <row r="376" spans="1:14" s="277" customFormat="1" ht="37.5" customHeight="1" x14ac:dyDescent="0.25">
      <c r="A376" s="606">
        <v>8.3000000000000007</v>
      </c>
      <c r="B376" s="607"/>
      <c r="C376" s="940"/>
      <c r="D376" s="681">
        <v>0.18</v>
      </c>
      <c r="E376" s="689">
        <v>0.18</v>
      </c>
      <c r="F376" s="329" t="s">
        <v>746</v>
      </c>
      <c r="G376" s="326" t="s">
        <v>317</v>
      </c>
      <c r="H376" s="327">
        <v>1</v>
      </c>
      <c r="I376" s="332"/>
      <c r="J376" s="609">
        <f t="shared" si="65"/>
        <v>0</v>
      </c>
      <c r="K376" s="611">
        <f t="shared" si="66"/>
        <v>0</v>
      </c>
      <c r="L376" s="588"/>
      <c r="M376" s="588"/>
      <c r="N376" s="588"/>
    </row>
    <row r="377" spans="1:14" s="277" customFormat="1" ht="37.5" customHeight="1" x14ac:dyDescent="0.25">
      <c r="A377" s="606">
        <v>8.4</v>
      </c>
      <c r="B377" s="607"/>
      <c r="C377" s="940"/>
      <c r="D377" s="681">
        <v>0.18</v>
      </c>
      <c r="E377" s="689">
        <v>0.18</v>
      </c>
      <c r="F377" s="329" t="s">
        <v>747</v>
      </c>
      <c r="G377" s="326" t="s">
        <v>317</v>
      </c>
      <c r="H377" s="327">
        <v>1</v>
      </c>
      <c r="I377" s="332"/>
      <c r="J377" s="609">
        <f t="shared" si="65"/>
        <v>0</v>
      </c>
      <c r="K377" s="611">
        <f t="shared" si="66"/>
        <v>0</v>
      </c>
      <c r="L377" s="588"/>
      <c r="M377" s="588"/>
      <c r="N377" s="588"/>
    </row>
    <row r="378" spans="1:14" s="277" customFormat="1" ht="37.5" customHeight="1" x14ac:dyDescent="0.25">
      <c r="A378" s="606">
        <v>8.5</v>
      </c>
      <c r="B378" s="607"/>
      <c r="C378" s="940"/>
      <c r="D378" s="681">
        <v>0.18</v>
      </c>
      <c r="E378" s="689">
        <v>0.18</v>
      </c>
      <c r="F378" s="329" t="s">
        <v>748</v>
      </c>
      <c r="G378" s="326" t="s">
        <v>317</v>
      </c>
      <c r="H378" s="327">
        <v>1</v>
      </c>
      <c r="I378" s="332"/>
      <c r="J378" s="609">
        <f t="shared" si="65"/>
        <v>0</v>
      </c>
      <c r="K378" s="611">
        <f t="shared" si="66"/>
        <v>0</v>
      </c>
      <c r="L378" s="588"/>
      <c r="M378" s="588"/>
      <c r="N378" s="588"/>
    </row>
    <row r="379" spans="1:14" s="277" customFormat="1" ht="37.5" customHeight="1" x14ac:dyDescent="0.25">
      <c r="A379" s="606">
        <v>8.6</v>
      </c>
      <c r="B379" s="607"/>
      <c r="C379" s="940"/>
      <c r="D379" s="681">
        <v>0.18</v>
      </c>
      <c r="E379" s="689">
        <v>0.18</v>
      </c>
      <c r="F379" s="329" t="s">
        <v>749</v>
      </c>
      <c r="G379" s="326" t="s">
        <v>317</v>
      </c>
      <c r="H379" s="327">
        <v>1</v>
      </c>
      <c r="I379" s="332"/>
      <c r="J379" s="609">
        <f t="shared" si="65"/>
        <v>0</v>
      </c>
      <c r="K379" s="611">
        <f t="shared" si="66"/>
        <v>0</v>
      </c>
      <c r="L379" s="588"/>
      <c r="M379" s="588"/>
      <c r="N379" s="588"/>
    </row>
    <row r="380" spans="1:14" s="277" customFormat="1" ht="99.75" x14ac:dyDescent="0.25">
      <c r="A380" s="606">
        <v>9</v>
      </c>
      <c r="B380" s="607"/>
      <c r="C380" s="940"/>
      <c r="D380" s="681">
        <v>0.18</v>
      </c>
      <c r="E380" s="689">
        <v>0.18</v>
      </c>
      <c r="F380" s="325" t="s">
        <v>750</v>
      </c>
      <c r="G380" s="326" t="s">
        <v>751</v>
      </c>
      <c r="H380" s="327">
        <v>200</v>
      </c>
      <c r="I380" s="332"/>
      <c r="J380" s="609">
        <f t="shared" si="65"/>
        <v>0</v>
      </c>
      <c r="K380" s="611">
        <f t="shared" si="66"/>
        <v>0</v>
      </c>
      <c r="L380" s="588"/>
      <c r="M380" s="588"/>
      <c r="N380" s="588"/>
    </row>
    <row r="381" spans="1:14" s="277" customFormat="1" x14ac:dyDescent="0.25">
      <c r="A381" s="589" t="s">
        <v>752</v>
      </c>
      <c r="B381" s="589"/>
      <c r="C381" s="589"/>
      <c r="D381" s="589"/>
      <c r="E381" s="589"/>
      <c r="F381" s="589"/>
      <c r="G381" s="589"/>
      <c r="H381" s="589"/>
      <c r="I381" s="589"/>
      <c r="J381" s="609">
        <f>SUM(J357:J380)</f>
        <v>0</v>
      </c>
      <c r="K381" s="610">
        <f>SUM(K357:K380)</f>
        <v>0</v>
      </c>
      <c r="L381" s="588"/>
      <c r="M381" s="588"/>
      <c r="N381" s="588"/>
    </row>
    <row r="382" spans="1:14" s="277" customFormat="1" ht="18" customHeight="1" x14ac:dyDescent="0.25">
      <c r="A382" s="589" t="s">
        <v>753</v>
      </c>
      <c r="B382" s="589"/>
      <c r="C382" s="589"/>
      <c r="D382" s="589"/>
      <c r="E382" s="589"/>
      <c r="F382" s="589"/>
      <c r="G382" s="589"/>
      <c r="H382" s="589"/>
      <c r="I382" s="589"/>
      <c r="J382" s="608">
        <f>SUM(J270,J354,J381)</f>
        <v>0</v>
      </c>
      <c r="K382" s="611"/>
      <c r="L382" s="588"/>
      <c r="M382" s="588"/>
      <c r="N382" s="588"/>
    </row>
    <row r="383" spans="1:14" s="277" customFormat="1" ht="18" customHeight="1" x14ac:dyDescent="0.25">
      <c r="A383" s="589" t="s">
        <v>647</v>
      </c>
      <c r="B383" s="589"/>
      <c r="C383" s="589"/>
      <c r="D383" s="589"/>
      <c r="E383" s="589"/>
      <c r="F383" s="589"/>
      <c r="G383" s="589"/>
      <c r="H383" s="589"/>
      <c r="I383" s="589"/>
      <c r="J383" s="608"/>
      <c r="K383" s="611">
        <f>SUM(K381,K354,K270)</f>
        <v>0</v>
      </c>
      <c r="L383" s="588"/>
      <c r="M383" s="588"/>
      <c r="N383" s="588"/>
    </row>
    <row r="384" spans="1:14" s="277" customFormat="1" ht="25.5" customHeight="1" x14ac:dyDescent="0.25">
      <c r="A384" s="612" t="s">
        <v>17</v>
      </c>
      <c r="B384" s="613"/>
      <c r="C384" s="613"/>
      <c r="D384" s="613"/>
      <c r="E384" s="613"/>
      <c r="F384" s="613"/>
      <c r="G384" s="613"/>
      <c r="H384" s="613"/>
      <c r="I384" s="613"/>
      <c r="J384" s="613"/>
      <c r="K384" s="611"/>
      <c r="L384" s="588"/>
      <c r="M384" s="588"/>
      <c r="N384" s="588"/>
    </row>
    <row r="385" spans="1:14" s="277" customFormat="1" ht="33.75" customHeight="1" x14ac:dyDescent="0.25">
      <c r="A385" s="614" t="s">
        <v>18</v>
      </c>
      <c r="B385" s="615">
        <f>'Name of Bidder'!B17</f>
        <v>0</v>
      </c>
      <c r="C385" s="615"/>
      <c r="D385" s="615"/>
      <c r="E385" s="615"/>
      <c r="F385" s="615"/>
      <c r="G385" s="611"/>
      <c r="H385" s="614" t="s">
        <v>19</v>
      </c>
      <c r="I385" s="616">
        <f>'Name of Bidder'!B14</f>
        <v>0</v>
      </c>
      <c r="J385" s="608"/>
      <c r="K385" s="611"/>
      <c r="L385" s="588"/>
      <c r="M385" s="588"/>
      <c r="N385" s="588"/>
    </row>
    <row r="386" spans="1:14" s="277" customFormat="1" ht="20.25" customHeight="1" x14ac:dyDescent="0.25">
      <c r="A386" s="614" t="s">
        <v>20</v>
      </c>
      <c r="B386" s="617">
        <f>'Name of Bidder'!B18</f>
        <v>0</v>
      </c>
      <c r="C386" s="617"/>
      <c r="D386" s="617"/>
      <c r="E386" s="617"/>
      <c r="F386" s="617"/>
      <c r="G386" s="611"/>
      <c r="H386" s="614" t="s">
        <v>21</v>
      </c>
      <c r="I386" s="616">
        <f>'Name of Bidder'!B15</f>
        <v>0</v>
      </c>
      <c r="J386" s="608"/>
      <c r="K386" s="611"/>
      <c r="L386" s="588"/>
      <c r="M386" s="588"/>
      <c r="N386" s="588"/>
    </row>
    <row r="387" spans="1:14" x14ac:dyDescent="0.25">
      <c r="B387" s="330"/>
      <c r="C387" s="330"/>
      <c r="D387" s="330"/>
      <c r="E387" s="330"/>
      <c r="F387" s="330"/>
    </row>
    <row r="388" spans="1:14" x14ac:dyDescent="0.25">
      <c r="B388" s="330"/>
      <c r="C388" s="330"/>
      <c r="D388" s="330"/>
      <c r="E388" s="330"/>
      <c r="F388" s="330"/>
    </row>
    <row r="389" spans="1:14" x14ac:dyDescent="0.25">
      <c r="B389" s="330"/>
      <c r="C389" s="330"/>
      <c r="D389" s="330"/>
      <c r="E389" s="330"/>
      <c r="F389" s="330"/>
    </row>
    <row r="390" spans="1:14" x14ac:dyDescent="0.25">
      <c r="B390" s="330"/>
      <c r="C390" s="330"/>
      <c r="D390" s="330"/>
      <c r="E390" s="330"/>
      <c r="F390" s="330"/>
    </row>
    <row r="391" spans="1:14" x14ac:dyDescent="0.25">
      <c r="B391" s="330"/>
      <c r="C391" s="330"/>
      <c r="D391" s="330"/>
      <c r="E391" s="330"/>
      <c r="F391" s="330"/>
    </row>
    <row r="392" spans="1:14" x14ac:dyDescent="0.25">
      <c r="B392" s="330"/>
      <c r="C392" s="330"/>
      <c r="D392" s="330"/>
      <c r="E392" s="330"/>
      <c r="F392" s="330"/>
    </row>
    <row r="393" spans="1:14" x14ac:dyDescent="0.25">
      <c r="B393" s="330"/>
      <c r="C393" s="330"/>
      <c r="D393" s="330"/>
      <c r="E393" s="330"/>
      <c r="F393" s="330"/>
    </row>
    <row r="394" spans="1:14" x14ac:dyDescent="0.25">
      <c r="B394" s="330"/>
      <c r="C394" s="330"/>
      <c r="D394" s="330"/>
      <c r="E394" s="330"/>
      <c r="F394" s="330"/>
    </row>
    <row r="395" spans="1:14" x14ac:dyDescent="0.25">
      <c r="B395" s="330"/>
      <c r="C395" s="330"/>
      <c r="D395" s="330"/>
      <c r="E395" s="330"/>
      <c r="F395" s="330"/>
    </row>
    <row r="396" spans="1:14" x14ac:dyDescent="0.25">
      <c r="B396" s="330"/>
      <c r="C396" s="330"/>
      <c r="D396" s="330"/>
      <c r="E396" s="330"/>
      <c r="F396" s="330"/>
    </row>
    <row r="397" spans="1:14" x14ac:dyDescent="0.25">
      <c r="B397" s="330"/>
      <c r="C397" s="330"/>
      <c r="D397" s="330"/>
      <c r="E397" s="330"/>
      <c r="F397" s="330"/>
    </row>
    <row r="398" spans="1:14" x14ac:dyDescent="0.25">
      <c r="B398" s="330"/>
      <c r="C398" s="330"/>
      <c r="D398" s="330"/>
      <c r="E398" s="330"/>
      <c r="F398" s="330"/>
    </row>
    <row r="399" spans="1:14" x14ac:dyDescent="0.25">
      <c r="B399" s="330"/>
      <c r="C399" s="330"/>
      <c r="D399" s="330"/>
      <c r="E399" s="330"/>
      <c r="F399" s="330"/>
    </row>
    <row r="400" spans="1:14" x14ac:dyDescent="0.25">
      <c r="B400" s="330"/>
      <c r="C400" s="330"/>
      <c r="D400" s="330"/>
      <c r="E400" s="330"/>
      <c r="F400" s="330"/>
    </row>
    <row r="401" spans="2:6" x14ac:dyDescent="0.25">
      <c r="B401" s="330"/>
      <c r="C401" s="330"/>
      <c r="D401" s="330"/>
      <c r="E401" s="330"/>
      <c r="F401" s="330"/>
    </row>
    <row r="402" spans="2:6" x14ac:dyDescent="0.25">
      <c r="B402" s="330"/>
      <c r="C402" s="330"/>
      <c r="D402" s="330"/>
      <c r="E402" s="330"/>
      <c r="F402" s="330"/>
    </row>
    <row r="403" spans="2:6" x14ac:dyDescent="0.25">
      <c r="B403" s="330"/>
      <c r="C403" s="330"/>
      <c r="D403" s="330"/>
      <c r="E403" s="330"/>
      <c r="F403" s="330"/>
    </row>
    <row r="404" spans="2:6" x14ac:dyDescent="0.25">
      <c r="B404" s="330"/>
      <c r="C404" s="330"/>
      <c r="D404" s="330"/>
      <c r="E404" s="330"/>
      <c r="F404" s="330"/>
    </row>
    <row r="405" spans="2:6" x14ac:dyDescent="0.25">
      <c r="B405" s="330"/>
      <c r="C405" s="330"/>
      <c r="D405" s="330"/>
      <c r="E405" s="330"/>
      <c r="F405" s="330"/>
    </row>
    <row r="406" spans="2:6" x14ac:dyDescent="0.25">
      <c r="B406" s="330"/>
      <c r="C406" s="330"/>
      <c r="D406" s="330"/>
      <c r="E406" s="330"/>
      <c r="F406" s="330"/>
    </row>
    <row r="407" spans="2:6" x14ac:dyDescent="0.25">
      <c r="B407" s="330"/>
      <c r="C407" s="330"/>
      <c r="D407" s="330"/>
      <c r="E407" s="330"/>
      <c r="F407" s="330"/>
    </row>
    <row r="408" spans="2:6" x14ac:dyDescent="0.25">
      <c r="B408" s="330"/>
      <c r="C408" s="330"/>
      <c r="D408" s="330"/>
      <c r="E408" s="330"/>
      <c r="F408" s="330"/>
    </row>
    <row r="409" spans="2:6" x14ac:dyDescent="0.25">
      <c r="B409" s="330"/>
      <c r="C409" s="330"/>
      <c r="D409" s="330"/>
      <c r="E409" s="330"/>
      <c r="F409" s="330"/>
    </row>
    <row r="410" spans="2:6" x14ac:dyDescent="0.25">
      <c r="B410" s="330"/>
      <c r="C410" s="330"/>
      <c r="D410" s="330"/>
      <c r="E410" s="330"/>
      <c r="F410" s="330"/>
    </row>
    <row r="411" spans="2:6" x14ac:dyDescent="0.25">
      <c r="B411" s="330"/>
      <c r="C411" s="330"/>
      <c r="D411" s="330"/>
      <c r="E411" s="330"/>
      <c r="F411" s="330"/>
    </row>
    <row r="412" spans="2:6" x14ac:dyDescent="0.25">
      <c r="B412" s="330"/>
      <c r="C412" s="330"/>
      <c r="D412" s="330"/>
      <c r="E412" s="330"/>
      <c r="F412" s="330"/>
    </row>
    <row r="413" spans="2:6" x14ac:dyDescent="0.25">
      <c r="B413" s="330"/>
      <c r="C413" s="330"/>
      <c r="D413" s="330"/>
      <c r="E413" s="330"/>
      <c r="F413" s="330"/>
    </row>
    <row r="414" spans="2:6" x14ac:dyDescent="0.25">
      <c r="B414" s="330"/>
      <c r="C414" s="330"/>
      <c r="D414" s="330"/>
      <c r="E414" s="330"/>
      <c r="F414" s="330"/>
    </row>
    <row r="415" spans="2:6" x14ac:dyDescent="0.25">
      <c r="B415" s="330"/>
      <c r="C415" s="330"/>
      <c r="D415" s="330"/>
      <c r="E415" s="330"/>
      <c r="F415" s="330"/>
    </row>
    <row r="416" spans="2:6" x14ac:dyDescent="0.25">
      <c r="B416" s="330"/>
      <c r="C416" s="330"/>
      <c r="D416" s="330"/>
      <c r="E416" s="330"/>
      <c r="F416" s="330"/>
    </row>
    <row r="417" spans="2:6" x14ac:dyDescent="0.25">
      <c r="B417" s="330"/>
      <c r="C417" s="330"/>
      <c r="D417" s="330"/>
      <c r="E417" s="330"/>
      <c r="F417" s="330"/>
    </row>
    <row r="418" spans="2:6" x14ac:dyDescent="0.25">
      <c r="B418" s="330"/>
      <c r="C418" s="330"/>
      <c r="D418" s="330"/>
      <c r="E418" s="330"/>
      <c r="F418" s="330"/>
    </row>
    <row r="419" spans="2:6" x14ac:dyDescent="0.25">
      <c r="B419" s="330"/>
      <c r="C419" s="330"/>
      <c r="D419" s="330"/>
      <c r="E419" s="330"/>
      <c r="F419" s="330"/>
    </row>
    <row r="420" spans="2:6" x14ac:dyDescent="0.25">
      <c r="B420" s="330"/>
      <c r="C420" s="330"/>
      <c r="D420" s="330"/>
      <c r="E420" s="330"/>
      <c r="F420" s="330"/>
    </row>
    <row r="421" spans="2:6" x14ac:dyDescent="0.25">
      <c r="B421" s="330"/>
      <c r="C421" s="330"/>
      <c r="D421" s="330"/>
      <c r="E421" s="330"/>
      <c r="F421" s="330"/>
    </row>
    <row r="422" spans="2:6" x14ac:dyDescent="0.25">
      <c r="B422" s="330"/>
      <c r="C422" s="330"/>
      <c r="D422" s="330"/>
      <c r="E422" s="330"/>
      <c r="F422" s="330"/>
    </row>
    <row r="423" spans="2:6" x14ac:dyDescent="0.25">
      <c r="B423" s="330"/>
      <c r="C423" s="330"/>
      <c r="D423" s="330"/>
      <c r="E423" s="330"/>
      <c r="F423" s="330"/>
    </row>
    <row r="424" spans="2:6" x14ac:dyDescent="0.25">
      <c r="B424" s="330"/>
      <c r="C424" s="330"/>
      <c r="D424" s="330"/>
      <c r="E424" s="330"/>
      <c r="F424" s="330"/>
    </row>
    <row r="425" spans="2:6" x14ac:dyDescent="0.25">
      <c r="B425" s="330"/>
      <c r="C425" s="330"/>
      <c r="D425" s="330"/>
      <c r="E425" s="330"/>
      <c r="F425" s="330"/>
    </row>
    <row r="426" spans="2:6" x14ac:dyDescent="0.25">
      <c r="B426" s="330"/>
      <c r="C426" s="330"/>
      <c r="D426" s="330"/>
      <c r="E426" s="330"/>
      <c r="F426" s="330"/>
    </row>
    <row r="427" spans="2:6" x14ac:dyDescent="0.25">
      <c r="B427" s="330"/>
      <c r="C427" s="330"/>
      <c r="D427" s="330"/>
      <c r="E427" s="330"/>
      <c r="F427" s="330"/>
    </row>
    <row r="428" spans="2:6" x14ac:dyDescent="0.25">
      <c r="B428" s="330"/>
      <c r="C428" s="330"/>
      <c r="D428" s="330"/>
      <c r="E428" s="330"/>
      <c r="F428" s="330"/>
    </row>
    <row r="429" spans="2:6" x14ac:dyDescent="0.25">
      <c r="B429" s="330"/>
      <c r="C429" s="330"/>
      <c r="D429" s="330"/>
      <c r="E429" s="330"/>
      <c r="F429" s="330"/>
    </row>
    <row r="430" spans="2:6" x14ac:dyDescent="0.25">
      <c r="B430" s="330"/>
      <c r="C430" s="330"/>
      <c r="D430" s="330"/>
      <c r="E430" s="330"/>
      <c r="F430" s="330"/>
    </row>
    <row r="431" spans="2:6" x14ac:dyDescent="0.25">
      <c r="B431" s="330"/>
      <c r="C431" s="330"/>
      <c r="D431" s="330"/>
      <c r="E431" s="330"/>
      <c r="F431" s="330"/>
    </row>
    <row r="432" spans="2:6" x14ac:dyDescent="0.25">
      <c r="B432" s="330"/>
      <c r="C432" s="330"/>
      <c r="D432" s="330"/>
      <c r="E432" s="330"/>
      <c r="F432" s="330"/>
    </row>
    <row r="433" spans="2:6" x14ac:dyDescent="0.25">
      <c r="B433" s="330"/>
      <c r="C433" s="330"/>
      <c r="D433" s="330"/>
      <c r="E433" s="330"/>
      <c r="F433" s="330"/>
    </row>
    <row r="434" spans="2:6" x14ac:dyDescent="0.25">
      <c r="B434" s="330"/>
      <c r="C434" s="330"/>
      <c r="D434" s="330"/>
      <c r="E434" s="330"/>
      <c r="F434" s="330"/>
    </row>
    <row r="435" spans="2:6" x14ac:dyDescent="0.25">
      <c r="B435" s="330"/>
      <c r="C435" s="330"/>
      <c r="D435" s="330"/>
      <c r="E435" s="330"/>
      <c r="F435" s="330"/>
    </row>
    <row r="436" spans="2:6" x14ac:dyDescent="0.25">
      <c r="B436" s="330"/>
      <c r="C436" s="330"/>
      <c r="D436" s="330"/>
      <c r="E436" s="330"/>
      <c r="F436" s="330"/>
    </row>
    <row r="437" spans="2:6" x14ac:dyDescent="0.25">
      <c r="B437" s="330"/>
      <c r="C437" s="330"/>
      <c r="D437" s="330"/>
      <c r="E437" s="330"/>
      <c r="F437" s="330"/>
    </row>
    <row r="438" spans="2:6" x14ac:dyDescent="0.25">
      <c r="B438" s="330"/>
      <c r="C438" s="330"/>
      <c r="D438" s="330"/>
      <c r="E438" s="330"/>
      <c r="F438" s="330"/>
    </row>
    <row r="439" spans="2:6" x14ac:dyDescent="0.25">
      <c r="B439" s="330"/>
      <c r="C439" s="330"/>
      <c r="D439" s="330"/>
      <c r="E439" s="330"/>
      <c r="F439" s="330"/>
    </row>
    <row r="440" spans="2:6" x14ac:dyDescent="0.25">
      <c r="B440" s="330"/>
      <c r="C440" s="330"/>
      <c r="D440" s="330"/>
      <c r="E440" s="330"/>
      <c r="F440" s="330"/>
    </row>
    <row r="441" spans="2:6" x14ac:dyDescent="0.25">
      <c r="B441" s="330"/>
      <c r="C441" s="330"/>
      <c r="D441" s="330"/>
      <c r="E441" s="330"/>
      <c r="F441" s="330"/>
    </row>
    <row r="442" spans="2:6" x14ac:dyDescent="0.25">
      <c r="B442" s="330"/>
      <c r="C442" s="330"/>
      <c r="D442" s="330"/>
      <c r="E442" s="330"/>
      <c r="F442" s="330"/>
    </row>
    <row r="443" spans="2:6" x14ac:dyDescent="0.25">
      <c r="B443" s="330"/>
      <c r="C443" s="330"/>
      <c r="D443" s="330"/>
      <c r="E443" s="330"/>
      <c r="F443" s="330"/>
    </row>
    <row r="444" spans="2:6" x14ac:dyDescent="0.25">
      <c r="B444" s="330"/>
      <c r="C444" s="330"/>
      <c r="D444" s="330"/>
      <c r="E444" s="330"/>
      <c r="F444" s="330"/>
    </row>
    <row r="445" spans="2:6" x14ac:dyDescent="0.25">
      <c r="B445" s="330"/>
      <c r="C445" s="330"/>
      <c r="D445" s="330"/>
      <c r="E445" s="330"/>
      <c r="F445" s="330"/>
    </row>
    <row r="446" spans="2:6" x14ac:dyDescent="0.25">
      <c r="B446" s="330"/>
      <c r="C446" s="330"/>
      <c r="D446" s="330"/>
      <c r="E446" s="330"/>
      <c r="F446" s="330"/>
    </row>
    <row r="447" spans="2:6" x14ac:dyDescent="0.25">
      <c r="B447" s="330"/>
      <c r="C447" s="330"/>
      <c r="D447" s="330"/>
      <c r="E447" s="330"/>
      <c r="F447" s="330"/>
    </row>
    <row r="448" spans="2:6" x14ac:dyDescent="0.25">
      <c r="B448" s="330"/>
      <c r="C448" s="330"/>
      <c r="D448" s="330"/>
      <c r="E448" s="330"/>
      <c r="F448" s="330"/>
    </row>
    <row r="449" spans="2:6" x14ac:dyDescent="0.25">
      <c r="B449" s="330"/>
      <c r="C449" s="330"/>
      <c r="D449" s="330"/>
      <c r="E449" s="330"/>
      <c r="F449" s="330"/>
    </row>
    <row r="450" spans="2:6" x14ac:dyDescent="0.25">
      <c r="B450" s="330"/>
      <c r="C450" s="330"/>
      <c r="D450" s="330"/>
      <c r="E450" s="330"/>
      <c r="F450" s="330"/>
    </row>
    <row r="451" spans="2:6" x14ac:dyDescent="0.25">
      <c r="B451" s="330"/>
      <c r="C451" s="330"/>
      <c r="D451" s="330"/>
      <c r="E451" s="330"/>
      <c r="F451" s="330"/>
    </row>
    <row r="452" spans="2:6" x14ac:dyDescent="0.25">
      <c r="B452" s="330"/>
      <c r="C452" s="330"/>
      <c r="D452" s="330"/>
      <c r="E452" s="330"/>
      <c r="F452" s="330"/>
    </row>
    <row r="453" spans="2:6" x14ac:dyDescent="0.25">
      <c r="B453" s="330"/>
      <c r="C453" s="330"/>
      <c r="D453" s="330"/>
      <c r="E453" s="330"/>
      <c r="F453" s="330"/>
    </row>
    <row r="454" spans="2:6" x14ac:dyDescent="0.25">
      <c r="B454" s="330"/>
      <c r="C454" s="330"/>
      <c r="D454" s="330"/>
      <c r="E454" s="330"/>
      <c r="F454" s="330"/>
    </row>
    <row r="455" spans="2:6" x14ac:dyDescent="0.25">
      <c r="B455" s="330"/>
      <c r="C455" s="330"/>
      <c r="D455" s="330"/>
      <c r="E455" s="330"/>
      <c r="F455" s="330"/>
    </row>
    <row r="456" spans="2:6" x14ac:dyDescent="0.25">
      <c r="B456" s="330"/>
      <c r="C456" s="330"/>
      <c r="D456" s="330"/>
      <c r="E456" s="330"/>
      <c r="F456" s="330"/>
    </row>
    <row r="457" spans="2:6" x14ac:dyDescent="0.25">
      <c r="B457" s="330"/>
      <c r="C457" s="330"/>
      <c r="D457" s="330"/>
      <c r="E457" s="330"/>
      <c r="F457" s="330"/>
    </row>
    <row r="458" spans="2:6" x14ac:dyDescent="0.25">
      <c r="B458" s="330"/>
      <c r="C458" s="330"/>
      <c r="D458" s="330"/>
      <c r="E458" s="330"/>
      <c r="F458" s="330"/>
    </row>
    <row r="459" spans="2:6" x14ac:dyDescent="0.25">
      <c r="B459" s="330"/>
      <c r="C459" s="330"/>
      <c r="D459" s="330"/>
      <c r="E459" s="330"/>
      <c r="F459" s="330"/>
    </row>
    <row r="460" spans="2:6" x14ac:dyDescent="0.25">
      <c r="B460" s="330"/>
      <c r="C460" s="330"/>
      <c r="D460" s="330"/>
      <c r="E460" s="330"/>
      <c r="F460" s="330"/>
    </row>
    <row r="461" spans="2:6" x14ac:dyDescent="0.25">
      <c r="B461" s="330"/>
      <c r="C461" s="330"/>
      <c r="D461" s="330"/>
      <c r="E461" s="330"/>
      <c r="F461" s="330"/>
    </row>
    <row r="462" spans="2:6" x14ac:dyDescent="0.25">
      <c r="B462" s="330"/>
      <c r="C462" s="330"/>
      <c r="D462" s="330"/>
      <c r="E462" s="330"/>
      <c r="F462" s="330"/>
    </row>
    <row r="463" spans="2:6" x14ac:dyDescent="0.25">
      <c r="B463" s="330"/>
      <c r="C463" s="330"/>
      <c r="D463" s="330"/>
      <c r="E463" s="330"/>
      <c r="F463" s="330"/>
    </row>
    <row r="464" spans="2:6" x14ac:dyDescent="0.25">
      <c r="B464" s="330"/>
      <c r="C464" s="330"/>
      <c r="D464" s="330"/>
      <c r="E464" s="330"/>
      <c r="F464" s="330"/>
    </row>
    <row r="465" spans="2:6" x14ac:dyDescent="0.25">
      <c r="B465" s="330"/>
      <c r="C465" s="330"/>
      <c r="D465" s="330"/>
      <c r="E465" s="330"/>
      <c r="F465" s="330"/>
    </row>
    <row r="466" spans="2:6" x14ac:dyDescent="0.25">
      <c r="B466" s="330"/>
      <c r="C466" s="330"/>
      <c r="D466" s="330"/>
      <c r="E466" s="330"/>
      <c r="F466" s="330"/>
    </row>
    <row r="467" spans="2:6" x14ac:dyDescent="0.25">
      <c r="B467" s="330"/>
      <c r="C467" s="330"/>
      <c r="D467" s="330"/>
      <c r="E467" s="330"/>
      <c r="F467" s="330"/>
    </row>
    <row r="468" spans="2:6" x14ac:dyDescent="0.25">
      <c r="B468" s="330"/>
      <c r="C468" s="330"/>
      <c r="D468" s="330"/>
      <c r="E468" s="330"/>
      <c r="F468" s="330"/>
    </row>
    <row r="469" spans="2:6" x14ac:dyDescent="0.25">
      <c r="B469" s="330"/>
      <c r="C469" s="330"/>
      <c r="D469" s="330"/>
      <c r="E469" s="330"/>
      <c r="F469" s="330"/>
    </row>
    <row r="470" spans="2:6" x14ac:dyDescent="0.25">
      <c r="B470" s="330"/>
      <c r="C470" s="330"/>
      <c r="D470" s="330"/>
      <c r="E470" s="330"/>
      <c r="F470" s="330"/>
    </row>
    <row r="471" spans="2:6" x14ac:dyDescent="0.25">
      <c r="B471" s="330"/>
      <c r="C471" s="330"/>
      <c r="D471" s="330"/>
      <c r="E471" s="330"/>
      <c r="F471" s="330"/>
    </row>
    <row r="472" spans="2:6" x14ac:dyDescent="0.25">
      <c r="B472" s="330"/>
      <c r="C472" s="330"/>
      <c r="D472" s="330"/>
      <c r="E472" s="330"/>
      <c r="F472" s="330"/>
    </row>
    <row r="473" spans="2:6" x14ac:dyDescent="0.25">
      <c r="B473" s="330"/>
      <c r="C473" s="330"/>
      <c r="D473" s="330"/>
      <c r="E473" s="330"/>
      <c r="F473" s="330"/>
    </row>
    <row r="474" spans="2:6" x14ac:dyDescent="0.25">
      <c r="B474" s="330"/>
      <c r="C474" s="330"/>
      <c r="D474" s="330"/>
      <c r="E474" s="330"/>
      <c r="F474" s="330"/>
    </row>
    <row r="475" spans="2:6" x14ac:dyDescent="0.25">
      <c r="B475" s="330"/>
      <c r="C475" s="330"/>
      <c r="D475" s="330"/>
      <c r="E475" s="330"/>
      <c r="F475" s="330"/>
    </row>
    <row r="476" spans="2:6" x14ac:dyDescent="0.25">
      <c r="B476" s="330"/>
      <c r="C476" s="330"/>
      <c r="D476" s="330"/>
      <c r="E476" s="330"/>
      <c r="F476" s="330"/>
    </row>
    <row r="477" spans="2:6" x14ac:dyDescent="0.25">
      <c r="B477" s="330"/>
      <c r="C477" s="330"/>
      <c r="D477" s="330"/>
      <c r="E477" s="330"/>
      <c r="F477" s="330"/>
    </row>
    <row r="478" spans="2:6" x14ac:dyDescent="0.25">
      <c r="B478" s="330"/>
      <c r="C478" s="330"/>
      <c r="D478" s="330"/>
      <c r="E478" s="330"/>
      <c r="F478" s="330"/>
    </row>
    <row r="479" spans="2:6" x14ac:dyDescent="0.25">
      <c r="B479" s="330"/>
      <c r="C479" s="330"/>
      <c r="D479" s="330"/>
      <c r="E479" s="330"/>
      <c r="F479" s="330"/>
    </row>
    <row r="480" spans="2:6" x14ac:dyDescent="0.25">
      <c r="B480" s="330"/>
      <c r="C480" s="330"/>
      <c r="D480" s="330"/>
      <c r="E480" s="330"/>
      <c r="F480" s="330"/>
    </row>
    <row r="481" spans="2:6" x14ac:dyDescent="0.25">
      <c r="B481" s="330"/>
      <c r="C481" s="330"/>
      <c r="D481" s="330"/>
      <c r="E481" s="330"/>
      <c r="F481" s="330"/>
    </row>
    <row r="482" spans="2:6" x14ac:dyDescent="0.25">
      <c r="B482" s="330"/>
      <c r="C482" s="330"/>
      <c r="D482" s="330"/>
      <c r="E482" s="330"/>
      <c r="F482" s="330"/>
    </row>
    <row r="483" spans="2:6" x14ac:dyDescent="0.25">
      <c r="B483" s="330"/>
      <c r="C483" s="330"/>
      <c r="D483" s="330"/>
      <c r="E483" s="330"/>
      <c r="F483" s="330"/>
    </row>
    <row r="484" spans="2:6" x14ac:dyDescent="0.25">
      <c r="B484" s="330"/>
      <c r="C484" s="330"/>
      <c r="D484" s="330"/>
      <c r="E484" s="330"/>
      <c r="F484" s="330"/>
    </row>
    <row r="485" spans="2:6" x14ac:dyDescent="0.25">
      <c r="B485" s="330"/>
      <c r="C485" s="330"/>
      <c r="D485" s="330"/>
      <c r="E485" s="330"/>
      <c r="F485" s="330"/>
    </row>
    <row r="486" spans="2:6" x14ac:dyDescent="0.25">
      <c r="B486" s="330"/>
      <c r="C486" s="330"/>
      <c r="D486" s="330"/>
      <c r="E486" s="330"/>
      <c r="F486" s="330"/>
    </row>
    <row r="487" spans="2:6" x14ac:dyDescent="0.25">
      <c r="B487" s="330"/>
      <c r="C487" s="330"/>
      <c r="D487" s="330"/>
      <c r="E487" s="330"/>
      <c r="F487" s="330"/>
    </row>
    <row r="488" spans="2:6" x14ac:dyDescent="0.25">
      <c r="B488" s="330"/>
      <c r="C488" s="330"/>
      <c r="D488" s="330"/>
      <c r="E488" s="330"/>
      <c r="F488" s="330"/>
    </row>
    <row r="489" spans="2:6" x14ac:dyDescent="0.25">
      <c r="B489" s="330"/>
      <c r="C489" s="330"/>
      <c r="D489" s="330"/>
      <c r="E489" s="330"/>
      <c r="F489" s="330"/>
    </row>
    <row r="490" spans="2:6" x14ac:dyDescent="0.25">
      <c r="B490" s="330"/>
      <c r="C490" s="330"/>
      <c r="D490" s="330"/>
      <c r="E490" s="330"/>
      <c r="F490" s="330"/>
    </row>
    <row r="491" spans="2:6" x14ac:dyDescent="0.25">
      <c r="B491" s="330"/>
      <c r="C491" s="330"/>
      <c r="D491" s="330"/>
      <c r="E491" s="330"/>
      <c r="F491" s="330"/>
    </row>
    <row r="492" spans="2:6" x14ac:dyDescent="0.25">
      <c r="B492" s="330"/>
      <c r="C492" s="330"/>
      <c r="D492" s="330"/>
      <c r="E492" s="330"/>
      <c r="F492" s="330"/>
    </row>
    <row r="493" spans="2:6" x14ac:dyDescent="0.25">
      <c r="B493" s="330"/>
      <c r="C493" s="330"/>
      <c r="D493" s="330"/>
      <c r="E493" s="330"/>
      <c r="F493" s="330"/>
    </row>
    <row r="494" spans="2:6" x14ac:dyDescent="0.25">
      <c r="B494" s="330"/>
      <c r="C494" s="330"/>
      <c r="D494" s="330"/>
      <c r="E494" s="330"/>
      <c r="F494" s="330"/>
    </row>
    <row r="495" spans="2:6" x14ac:dyDescent="0.25">
      <c r="B495" s="330"/>
      <c r="C495" s="330"/>
      <c r="D495" s="330"/>
      <c r="E495" s="330"/>
      <c r="F495" s="330"/>
    </row>
    <row r="496" spans="2:6" x14ac:dyDescent="0.25">
      <c r="B496" s="330"/>
      <c r="C496" s="330"/>
      <c r="D496" s="330"/>
      <c r="E496" s="330"/>
      <c r="F496" s="330"/>
    </row>
    <row r="497" spans="2:6" x14ac:dyDescent="0.25">
      <c r="B497" s="330"/>
      <c r="C497" s="330"/>
      <c r="D497" s="330"/>
      <c r="E497" s="330"/>
      <c r="F497" s="330"/>
    </row>
    <row r="498" spans="2:6" x14ac:dyDescent="0.25">
      <c r="B498" s="330"/>
      <c r="C498" s="330"/>
      <c r="D498" s="330"/>
      <c r="E498" s="330"/>
      <c r="F498" s="330"/>
    </row>
    <row r="499" spans="2:6" x14ac:dyDescent="0.25">
      <c r="B499" s="330"/>
      <c r="C499" s="330"/>
      <c r="D499" s="330"/>
      <c r="E499" s="330"/>
      <c r="F499" s="330"/>
    </row>
    <row r="500" spans="2:6" x14ac:dyDescent="0.25">
      <c r="B500" s="330"/>
      <c r="C500" s="330"/>
      <c r="D500" s="330"/>
      <c r="E500" s="330"/>
      <c r="F500" s="330"/>
    </row>
    <row r="501" spans="2:6" x14ac:dyDescent="0.25">
      <c r="B501" s="330"/>
      <c r="C501" s="330"/>
      <c r="D501" s="330"/>
      <c r="E501" s="330"/>
      <c r="F501" s="330"/>
    </row>
    <row r="502" spans="2:6" x14ac:dyDescent="0.25">
      <c r="B502" s="330"/>
      <c r="C502" s="330"/>
      <c r="D502" s="330"/>
      <c r="E502" s="330"/>
      <c r="F502" s="330"/>
    </row>
    <row r="503" spans="2:6" x14ac:dyDescent="0.25">
      <c r="B503" s="330"/>
      <c r="C503" s="330"/>
      <c r="D503" s="330"/>
      <c r="E503" s="330"/>
      <c r="F503" s="330"/>
    </row>
    <row r="504" spans="2:6" x14ac:dyDescent="0.25">
      <c r="B504" s="330"/>
      <c r="C504" s="330"/>
      <c r="D504" s="330"/>
      <c r="E504" s="330"/>
      <c r="F504" s="330"/>
    </row>
    <row r="505" spans="2:6" x14ac:dyDescent="0.25">
      <c r="B505" s="330"/>
      <c r="C505" s="330"/>
      <c r="D505" s="330"/>
      <c r="E505" s="330"/>
      <c r="F505" s="330"/>
    </row>
    <row r="506" spans="2:6" x14ac:dyDescent="0.25">
      <c r="B506" s="330"/>
      <c r="C506" s="330"/>
      <c r="D506" s="330"/>
      <c r="E506" s="330"/>
      <c r="F506" s="330"/>
    </row>
    <row r="507" spans="2:6" x14ac:dyDescent="0.25">
      <c r="B507" s="330"/>
      <c r="C507" s="330"/>
      <c r="D507" s="330"/>
      <c r="E507" s="330"/>
      <c r="F507" s="330"/>
    </row>
    <row r="508" spans="2:6" x14ac:dyDescent="0.25">
      <c r="B508" s="330"/>
      <c r="C508" s="330"/>
      <c r="D508" s="330"/>
      <c r="E508" s="330"/>
      <c r="F508" s="330"/>
    </row>
    <row r="509" spans="2:6" x14ac:dyDescent="0.25">
      <c r="B509" s="330"/>
      <c r="C509" s="330"/>
      <c r="D509" s="330"/>
      <c r="E509" s="330"/>
      <c r="F509" s="330"/>
    </row>
    <row r="510" spans="2:6" x14ac:dyDescent="0.25">
      <c r="B510" s="330"/>
      <c r="C510" s="330"/>
      <c r="D510" s="330"/>
      <c r="E510" s="330"/>
      <c r="F510" s="330"/>
    </row>
    <row r="511" spans="2:6" x14ac:dyDescent="0.25">
      <c r="B511" s="330"/>
      <c r="C511" s="330"/>
      <c r="D511" s="330"/>
      <c r="E511" s="330"/>
      <c r="F511" s="330"/>
    </row>
    <row r="512" spans="2:6" x14ac:dyDescent="0.25">
      <c r="B512" s="330"/>
      <c r="C512" s="330"/>
      <c r="D512" s="330"/>
      <c r="E512" s="330"/>
      <c r="F512" s="330"/>
    </row>
    <row r="513" spans="2:6" x14ac:dyDescent="0.25">
      <c r="B513" s="330"/>
      <c r="C513" s="330"/>
      <c r="D513" s="330"/>
      <c r="E513" s="330"/>
      <c r="F513" s="330"/>
    </row>
    <row r="514" spans="2:6" x14ac:dyDescent="0.25">
      <c r="B514" s="330"/>
      <c r="C514" s="330"/>
      <c r="D514" s="330"/>
      <c r="E514" s="330"/>
      <c r="F514" s="330"/>
    </row>
    <row r="515" spans="2:6" x14ac:dyDescent="0.25">
      <c r="B515" s="330"/>
      <c r="C515" s="330"/>
      <c r="D515" s="330"/>
      <c r="E515" s="330"/>
      <c r="F515" s="330"/>
    </row>
    <row r="516" spans="2:6" x14ac:dyDescent="0.25">
      <c r="B516" s="330"/>
      <c r="C516" s="330"/>
      <c r="D516" s="330"/>
      <c r="E516" s="330"/>
      <c r="F516" s="330"/>
    </row>
    <row r="517" spans="2:6" x14ac:dyDescent="0.25">
      <c r="B517" s="330"/>
      <c r="C517" s="330"/>
      <c r="D517" s="330"/>
      <c r="E517" s="330"/>
      <c r="F517" s="330"/>
    </row>
    <row r="518" spans="2:6" x14ac:dyDescent="0.25">
      <c r="B518" s="330"/>
      <c r="C518" s="330"/>
      <c r="D518" s="330"/>
      <c r="E518" s="330"/>
      <c r="F518" s="330"/>
    </row>
    <row r="519" spans="2:6" x14ac:dyDescent="0.25">
      <c r="B519" s="330"/>
      <c r="C519" s="330"/>
      <c r="D519" s="330"/>
      <c r="E519" s="330"/>
      <c r="F519" s="330"/>
    </row>
    <row r="520" spans="2:6" x14ac:dyDescent="0.25">
      <c r="B520" s="330"/>
      <c r="C520" s="330"/>
      <c r="D520" s="330"/>
      <c r="E520" s="330"/>
      <c r="F520" s="330"/>
    </row>
    <row r="521" spans="2:6" x14ac:dyDescent="0.25">
      <c r="B521" s="330"/>
      <c r="C521" s="330"/>
      <c r="D521" s="330"/>
      <c r="E521" s="330"/>
      <c r="F521" s="330"/>
    </row>
    <row r="522" spans="2:6" x14ac:dyDescent="0.25">
      <c r="B522" s="330"/>
      <c r="C522" s="330"/>
      <c r="D522" s="330"/>
      <c r="E522" s="330"/>
      <c r="F522" s="330"/>
    </row>
    <row r="523" spans="2:6" x14ac:dyDescent="0.25">
      <c r="B523" s="330"/>
      <c r="C523" s="330"/>
      <c r="D523" s="330"/>
      <c r="E523" s="330"/>
      <c r="F523" s="330"/>
    </row>
    <row r="524" spans="2:6" x14ac:dyDescent="0.25">
      <c r="B524" s="330"/>
      <c r="C524" s="330"/>
      <c r="D524" s="330"/>
      <c r="E524" s="330"/>
      <c r="F524" s="330"/>
    </row>
    <row r="525" spans="2:6" x14ac:dyDescent="0.25">
      <c r="B525" s="330"/>
      <c r="C525" s="330"/>
      <c r="D525" s="330"/>
      <c r="E525" s="330"/>
      <c r="F525" s="330"/>
    </row>
    <row r="526" spans="2:6" x14ac:dyDescent="0.25">
      <c r="B526" s="330"/>
      <c r="C526" s="330"/>
      <c r="D526" s="330"/>
      <c r="E526" s="330"/>
      <c r="F526" s="330"/>
    </row>
    <row r="527" spans="2:6" x14ac:dyDescent="0.25">
      <c r="B527" s="330"/>
      <c r="C527" s="330"/>
      <c r="D527" s="330"/>
      <c r="E527" s="330"/>
      <c r="F527" s="330"/>
    </row>
    <row r="528" spans="2:6" x14ac:dyDescent="0.25">
      <c r="B528" s="330"/>
      <c r="C528" s="330"/>
      <c r="D528" s="330"/>
      <c r="E528" s="330"/>
      <c r="F528" s="330"/>
    </row>
    <row r="529" spans="2:6" x14ac:dyDescent="0.25">
      <c r="B529" s="330"/>
      <c r="C529" s="330"/>
      <c r="D529" s="330"/>
      <c r="E529" s="330"/>
      <c r="F529" s="330"/>
    </row>
    <row r="530" spans="2:6" x14ac:dyDescent="0.25">
      <c r="B530" s="330"/>
      <c r="C530" s="330"/>
      <c r="D530" s="330"/>
      <c r="E530" s="330"/>
      <c r="F530" s="330"/>
    </row>
    <row r="531" spans="2:6" x14ac:dyDescent="0.25">
      <c r="B531" s="330"/>
      <c r="C531" s="330"/>
      <c r="D531" s="330"/>
      <c r="E531" s="330"/>
      <c r="F531" s="330"/>
    </row>
    <row r="532" spans="2:6" x14ac:dyDescent="0.25">
      <c r="B532" s="330"/>
      <c r="C532" s="330"/>
      <c r="D532" s="330"/>
      <c r="E532" s="330"/>
      <c r="F532" s="330"/>
    </row>
    <row r="533" spans="2:6" x14ac:dyDescent="0.25">
      <c r="B533" s="330"/>
      <c r="C533" s="330"/>
      <c r="D533" s="330"/>
      <c r="E533" s="330"/>
      <c r="F533" s="330"/>
    </row>
    <row r="534" spans="2:6" x14ac:dyDescent="0.25">
      <c r="B534" s="330"/>
      <c r="C534" s="330"/>
      <c r="D534" s="330"/>
      <c r="E534" s="330"/>
      <c r="F534" s="330"/>
    </row>
    <row r="535" spans="2:6" x14ac:dyDescent="0.25">
      <c r="B535" s="330"/>
      <c r="C535" s="330"/>
      <c r="D535" s="330"/>
      <c r="E535" s="330"/>
      <c r="F535" s="330"/>
    </row>
    <row r="536" spans="2:6" x14ac:dyDescent="0.25">
      <c r="B536" s="330"/>
      <c r="C536" s="330"/>
      <c r="D536" s="330"/>
      <c r="E536" s="330"/>
      <c r="F536" s="330"/>
    </row>
    <row r="537" spans="2:6" x14ac:dyDescent="0.25">
      <c r="B537" s="330"/>
      <c r="C537" s="330"/>
      <c r="D537" s="330"/>
      <c r="E537" s="330"/>
      <c r="F537" s="330"/>
    </row>
    <row r="538" spans="2:6" x14ac:dyDescent="0.25">
      <c r="B538" s="330"/>
      <c r="C538" s="330"/>
      <c r="D538" s="330"/>
      <c r="E538" s="330"/>
      <c r="F538" s="330"/>
    </row>
    <row r="539" spans="2:6" x14ac:dyDescent="0.25">
      <c r="B539" s="330"/>
      <c r="C539" s="330"/>
      <c r="D539" s="330"/>
      <c r="E539" s="330"/>
      <c r="F539" s="330"/>
    </row>
    <row r="540" spans="2:6" x14ac:dyDescent="0.25">
      <c r="B540" s="330"/>
      <c r="C540" s="330"/>
      <c r="D540" s="330"/>
      <c r="E540" s="330"/>
      <c r="F540" s="330"/>
    </row>
    <row r="541" spans="2:6" x14ac:dyDescent="0.25">
      <c r="B541" s="330"/>
      <c r="C541" s="330"/>
      <c r="D541" s="330"/>
      <c r="E541" s="330"/>
      <c r="F541" s="330"/>
    </row>
    <row r="542" spans="2:6" x14ac:dyDescent="0.25">
      <c r="B542" s="330"/>
      <c r="C542" s="330"/>
      <c r="D542" s="330"/>
      <c r="E542" s="330"/>
      <c r="F542" s="330"/>
    </row>
    <row r="543" spans="2:6" x14ac:dyDescent="0.25">
      <c r="B543" s="330"/>
      <c r="C543" s="330"/>
      <c r="D543" s="330"/>
      <c r="E543" s="330"/>
      <c r="F543" s="330"/>
    </row>
    <row r="544" spans="2:6" x14ac:dyDescent="0.25">
      <c r="B544" s="330"/>
      <c r="C544" s="330"/>
      <c r="D544" s="330"/>
      <c r="E544" s="330"/>
      <c r="F544" s="330"/>
    </row>
    <row r="545" spans="2:6" x14ac:dyDescent="0.25">
      <c r="B545" s="330"/>
      <c r="C545" s="330"/>
      <c r="D545" s="330"/>
      <c r="E545" s="330"/>
      <c r="F545" s="330"/>
    </row>
    <row r="546" spans="2:6" x14ac:dyDescent="0.25">
      <c r="B546" s="330"/>
      <c r="C546" s="330"/>
      <c r="D546" s="330"/>
      <c r="E546" s="330"/>
      <c r="F546" s="330"/>
    </row>
    <row r="547" spans="2:6" x14ac:dyDescent="0.25">
      <c r="B547" s="330"/>
      <c r="C547" s="330"/>
      <c r="D547" s="330"/>
      <c r="E547" s="330"/>
      <c r="F547" s="330"/>
    </row>
    <row r="548" spans="2:6" x14ac:dyDescent="0.25">
      <c r="B548" s="330"/>
      <c r="C548" s="330"/>
      <c r="D548" s="330"/>
      <c r="E548" s="330"/>
      <c r="F548" s="330"/>
    </row>
    <row r="549" spans="2:6" x14ac:dyDescent="0.25">
      <c r="B549" s="330"/>
      <c r="C549" s="330"/>
      <c r="D549" s="330"/>
      <c r="E549" s="330"/>
      <c r="F549" s="330"/>
    </row>
    <row r="550" spans="2:6" x14ac:dyDescent="0.25">
      <c r="B550" s="330"/>
      <c r="C550" s="330"/>
      <c r="D550" s="330"/>
      <c r="E550" s="330"/>
      <c r="F550" s="330"/>
    </row>
    <row r="551" spans="2:6" x14ac:dyDescent="0.25">
      <c r="B551" s="330"/>
      <c r="C551" s="330"/>
      <c r="D551" s="330"/>
      <c r="E551" s="330"/>
      <c r="F551" s="330"/>
    </row>
    <row r="552" spans="2:6" x14ac:dyDescent="0.25">
      <c r="B552" s="330"/>
      <c r="C552" s="330"/>
      <c r="D552" s="330"/>
      <c r="E552" s="330"/>
      <c r="F552" s="330"/>
    </row>
    <row r="553" spans="2:6" x14ac:dyDescent="0.25">
      <c r="B553" s="330"/>
      <c r="C553" s="330"/>
      <c r="D553" s="330"/>
      <c r="E553" s="330"/>
      <c r="F553" s="330"/>
    </row>
    <row r="554" spans="2:6" x14ac:dyDescent="0.25">
      <c r="B554" s="330"/>
      <c r="C554" s="330"/>
      <c r="D554" s="330"/>
      <c r="E554" s="330"/>
      <c r="F554" s="330"/>
    </row>
    <row r="555" spans="2:6" x14ac:dyDescent="0.25">
      <c r="B555" s="330"/>
      <c r="C555" s="330"/>
      <c r="D555" s="330"/>
      <c r="E555" s="330"/>
      <c r="F555" s="330"/>
    </row>
    <row r="556" spans="2:6" x14ac:dyDescent="0.25">
      <c r="B556" s="330"/>
      <c r="C556" s="330"/>
      <c r="D556" s="330"/>
      <c r="E556" s="330"/>
      <c r="F556" s="330"/>
    </row>
    <row r="557" spans="2:6" x14ac:dyDescent="0.25">
      <c r="B557" s="330"/>
      <c r="C557" s="330"/>
      <c r="D557" s="330"/>
      <c r="E557" s="330"/>
      <c r="F557" s="330"/>
    </row>
    <row r="558" spans="2:6" x14ac:dyDescent="0.25">
      <c r="B558" s="330"/>
      <c r="C558" s="330"/>
      <c r="D558" s="330"/>
      <c r="E558" s="330"/>
      <c r="F558" s="330"/>
    </row>
    <row r="559" spans="2:6" x14ac:dyDescent="0.25">
      <c r="B559" s="330"/>
      <c r="C559" s="330"/>
      <c r="D559" s="330"/>
      <c r="E559" s="330"/>
      <c r="F559" s="330"/>
    </row>
    <row r="560" spans="2:6" x14ac:dyDescent="0.25">
      <c r="B560" s="330"/>
      <c r="C560" s="330"/>
      <c r="D560" s="330"/>
      <c r="E560" s="330"/>
      <c r="F560" s="330"/>
    </row>
    <row r="561" spans="2:6" x14ac:dyDescent="0.25">
      <c r="B561" s="330"/>
      <c r="C561" s="330"/>
      <c r="D561" s="330"/>
      <c r="E561" s="330"/>
      <c r="F561" s="330"/>
    </row>
    <row r="562" spans="2:6" x14ac:dyDescent="0.25">
      <c r="B562" s="330"/>
      <c r="C562" s="330"/>
      <c r="D562" s="330"/>
      <c r="E562" s="330"/>
      <c r="F562" s="330"/>
    </row>
    <row r="563" spans="2:6" x14ac:dyDescent="0.25">
      <c r="B563" s="330"/>
      <c r="C563" s="330"/>
      <c r="D563" s="330"/>
      <c r="E563" s="330"/>
      <c r="F563" s="330"/>
    </row>
    <row r="564" spans="2:6" x14ac:dyDescent="0.25">
      <c r="B564" s="330"/>
      <c r="C564" s="330"/>
      <c r="D564" s="330"/>
      <c r="E564" s="330"/>
      <c r="F564" s="330"/>
    </row>
    <row r="565" spans="2:6" x14ac:dyDescent="0.25">
      <c r="B565" s="330"/>
      <c r="C565" s="330"/>
      <c r="D565" s="330"/>
      <c r="E565" s="330"/>
      <c r="F565" s="330"/>
    </row>
    <row r="566" spans="2:6" x14ac:dyDescent="0.25">
      <c r="B566" s="330"/>
      <c r="C566" s="330"/>
      <c r="D566" s="330"/>
      <c r="E566" s="330"/>
      <c r="F566" s="330"/>
    </row>
    <row r="567" spans="2:6" x14ac:dyDescent="0.25">
      <c r="B567" s="330"/>
      <c r="C567" s="330"/>
      <c r="D567" s="330"/>
      <c r="E567" s="330"/>
      <c r="F567" s="330"/>
    </row>
    <row r="568" spans="2:6" x14ac:dyDescent="0.25">
      <c r="B568" s="330"/>
      <c r="C568" s="330"/>
      <c r="D568" s="330"/>
      <c r="E568" s="330"/>
      <c r="F568" s="330"/>
    </row>
    <row r="569" spans="2:6" x14ac:dyDescent="0.25">
      <c r="B569" s="330"/>
      <c r="C569" s="330"/>
      <c r="D569" s="330"/>
      <c r="E569" s="330"/>
      <c r="F569" s="330"/>
    </row>
    <row r="570" spans="2:6" x14ac:dyDescent="0.25">
      <c r="B570" s="330"/>
      <c r="C570" s="330"/>
      <c r="D570" s="330"/>
      <c r="E570" s="330"/>
      <c r="F570" s="330"/>
    </row>
    <row r="571" spans="2:6" x14ac:dyDescent="0.25">
      <c r="B571" s="330"/>
      <c r="C571" s="330"/>
      <c r="D571" s="330"/>
      <c r="E571" s="330"/>
      <c r="F571" s="330"/>
    </row>
    <row r="572" spans="2:6" x14ac:dyDescent="0.25">
      <c r="B572" s="330"/>
      <c r="C572" s="330"/>
      <c r="D572" s="330"/>
      <c r="E572" s="330"/>
      <c r="F572" s="330"/>
    </row>
    <row r="573" spans="2:6" x14ac:dyDescent="0.25">
      <c r="B573" s="330"/>
      <c r="C573" s="330"/>
      <c r="D573" s="330"/>
      <c r="E573" s="330"/>
      <c r="F573" s="330"/>
    </row>
    <row r="574" spans="2:6" x14ac:dyDescent="0.25">
      <c r="B574" s="330"/>
      <c r="C574" s="330"/>
      <c r="D574" s="330"/>
      <c r="E574" s="330"/>
      <c r="F574" s="330"/>
    </row>
    <row r="575" spans="2:6" x14ac:dyDescent="0.25">
      <c r="B575" s="330"/>
      <c r="C575" s="330"/>
      <c r="D575" s="330"/>
      <c r="E575" s="330"/>
      <c r="F575" s="330"/>
    </row>
    <row r="576" spans="2:6" x14ac:dyDescent="0.25">
      <c r="B576" s="330"/>
      <c r="C576" s="330"/>
      <c r="D576" s="330"/>
      <c r="E576" s="330"/>
      <c r="F576" s="330"/>
    </row>
    <row r="577" spans="2:6" x14ac:dyDescent="0.25">
      <c r="B577" s="330"/>
      <c r="C577" s="330"/>
      <c r="D577" s="330"/>
      <c r="E577" s="330"/>
      <c r="F577" s="330"/>
    </row>
    <row r="578" spans="2:6" x14ac:dyDescent="0.25">
      <c r="B578" s="330"/>
      <c r="C578" s="330"/>
      <c r="D578" s="330"/>
      <c r="E578" s="330"/>
      <c r="F578" s="330"/>
    </row>
    <row r="579" spans="2:6" x14ac:dyDescent="0.25">
      <c r="B579" s="330"/>
      <c r="C579" s="330"/>
      <c r="D579" s="330"/>
      <c r="E579" s="330"/>
      <c r="F579" s="330"/>
    </row>
    <row r="580" spans="2:6" x14ac:dyDescent="0.25">
      <c r="B580" s="330"/>
      <c r="C580" s="330"/>
      <c r="D580" s="330"/>
      <c r="E580" s="330"/>
      <c r="F580" s="330"/>
    </row>
    <row r="581" spans="2:6" x14ac:dyDescent="0.25">
      <c r="B581" s="330"/>
      <c r="C581" s="330"/>
      <c r="D581" s="330"/>
      <c r="E581" s="330"/>
      <c r="F581" s="330"/>
    </row>
    <row r="582" spans="2:6" x14ac:dyDescent="0.25">
      <c r="B582" s="330"/>
      <c r="C582" s="330"/>
      <c r="D582" s="330"/>
      <c r="E582" s="330"/>
      <c r="F582" s="330"/>
    </row>
    <row r="583" spans="2:6" x14ac:dyDescent="0.25">
      <c r="B583" s="330"/>
      <c r="C583" s="330"/>
      <c r="D583" s="330"/>
      <c r="E583" s="330"/>
      <c r="F583" s="330"/>
    </row>
    <row r="584" spans="2:6" x14ac:dyDescent="0.25">
      <c r="B584" s="330"/>
      <c r="C584" s="330"/>
      <c r="D584" s="330"/>
      <c r="E584" s="330"/>
      <c r="F584" s="330"/>
    </row>
    <row r="585" spans="2:6" x14ac:dyDescent="0.25">
      <c r="B585" s="330"/>
      <c r="C585" s="330"/>
      <c r="D585" s="330"/>
      <c r="E585" s="330"/>
      <c r="F585" s="330"/>
    </row>
    <row r="586" spans="2:6" x14ac:dyDescent="0.25">
      <c r="B586" s="330"/>
      <c r="C586" s="330"/>
      <c r="D586" s="330"/>
      <c r="E586" s="330"/>
      <c r="F586" s="330"/>
    </row>
    <row r="587" spans="2:6" x14ac:dyDescent="0.25">
      <c r="B587" s="330"/>
      <c r="C587" s="330"/>
      <c r="D587" s="330"/>
      <c r="E587" s="330"/>
      <c r="F587" s="330"/>
    </row>
    <row r="588" spans="2:6" x14ac:dyDescent="0.25">
      <c r="B588" s="330"/>
      <c r="C588" s="330"/>
      <c r="D588" s="330"/>
      <c r="E588" s="330"/>
      <c r="F588" s="330"/>
    </row>
    <row r="589" spans="2:6" x14ac:dyDescent="0.25">
      <c r="B589" s="330"/>
      <c r="C589" s="330"/>
      <c r="D589" s="330"/>
      <c r="E589" s="330"/>
      <c r="F589" s="330"/>
    </row>
    <row r="590" spans="2:6" x14ac:dyDescent="0.25">
      <c r="B590" s="330"/>
      <c r="C590" s="330"/>
      <c r="D590" s="330"/>
      <c r="E590" s="330"/>
      <c r="F590" s="330"/>
    </row>
    <row r="591" spans="2:6" x14ac:dyDescent="0.25">
      <c r="B591" s="330"/>
      <c r="C591" s="330"/>
      <c r="D591" s="330"/>
      <c r="E591" s="330"/>
      <c r="F591" s="330"/>
    </row>
    <row r="592" spans="2:6" x14ac:dyDescent="0.25">
      <c r="B592" s="330"/>
      <c r="C592" s="330"/>
      <c r="D592" s="330"/>
      <c r="E592" s="330"/>
      <c r="F592" s="330"/>
    </row>
    <row r="593" spans="2:6" x14ac:dyDescent="0.25">
      <c r="B593" s="330"/>
      <c r="C593" s="330"/>
      <c r="D593" s="330"/>
      <c r="E593" s="330"/>
      <c r="F593" s="330"/>
    </row>
    <row r="594" spans="2:6" x14ac:dyDescent="0.25">
      <c r="B594" s="330"/>
      <c r="C594" s="330"/>
      <c r="D594" s="330"/>
      <c r="E594" s="330"/>
      <c r="F594" s="330"/>
    </row>
    <row r="595" spans="2:6" x14ac:dyDescent="0.25">
      <c r="B595" s="330"/>
      <c r="C595" s="330"/>
      <c r="D595" s="330"/>
      <c r="E595" s="330"/>
      <c r="F595" s="330"/>
    </row>
    <row r="596" spans="2:6" x14ac:dyDescent="0.25">
      <c r="B596" s="330"/>
      <c r="C596" s="330"/>
      <c r="D596" s="330"/>
      <c r="E596" s="330"/>
      <c r="F596" s="330"/>
    </row>
    <row r="597" spans="2:6" x14ac:dyDescent="0.25">
      <c r="B597" s="330"/>
      <c r="C597" s="330"/>
      <c r="D597" s="330"/>
      <c r="E597" s="330"/>
      <c r="F597" s="330"/>
    </row>
    <row r="598" spans="2:6" x14ac:dyDescent="0.25">
      <c r="B598" s="330"/>
      <c r="C598" s="330"/>
      <c r="D598" s="330"/>
      <c r="E598" s="330"/>
      <c r="F598" s="330"/>
    </row>
    <row r="599" spans="2:6" x14ac:dyDescent="0.25">
      <c r="B599" s="330"/>
      <c r="C599" s="330"/>
      <c r="D599" s="330"/>
      <c r="E599" s="330"/>
      <c r="F599" s="330"/>
    </row>
    <row r="600" spans="2:6" x14ac:dyDescent="0.25">
      <c r="B600" s="330"/>
      <c r="C600" s="330"/>
      <c r="D600" s="330"/>
      <c r="E600" s="330"/>
      <c r="F600" s="330"/>
    </row>
    <row r="601" spans="2:6" x14ac:dyDescent="0.25">
      <c r="B601" s="330"/>
      <c r="C601" s="330"/>
      <c r="D601" s="330"/>
      <c r="E601" s="330"/>
      <c r="F601" s="330"/>
    </row>
    <row r="602" spans="2:6" x14ac:dyDescent="0.25">
      <c r="B602" s="330"/>
      <c r="C602" s="330"/>
      <c r="D602" s="330"/>
      <c r="E602" s="330"/>
      <c r="F602" s="330"/>
    </row>
    <row r="603" spans="2:6" x14ac:dyDescent="0.25">
      <c r="B603" s="330"/>
      <c r="C603" s="330"/>
      <c r="D603" s="330"/>
      <c r="E603" s="330"/>
      <c r="F603" s="330"/>
    </row>
    <row r="604" spans="2:6" x14ac:dyDescent="0.25">
      <c r="B604" s="330"/>
      <c r="C604" s="330"/>
      <c r="D604" s="330"/>
      <c r="E604" s="330"/>
      <c r="F604" s="330"/>
    </row>
    <row r="605" spans="2:6" x14ac:dyDescent="0.25">
      <c r="B605" s="330"/>
      <c r="C605" s="330"/>
      <c r="D605" s="330"/>
      <c r="E605" s="330"/>
      <c r="F605" s="330"/>
    </row>
    <row r="606" spans="2:6" x14ac:dyDescent="0.25">
      <c r="B606" s="330"/>
      <c r="C606" s="330"/>
      <c r="D606" s="330"/>
      <c r="E606" s="330"/>
      <c r="F606" s="330"/>
    </row>
    <row r="607" spans="2:6" x14ac:dyDescent="0.25">
      <c r="B607" s="330"/>
      <c r="C607" s="330"/>
      <c r="D607" s="330"/>
      <c r="E607" s="330"/>
      <c r="F607" s="330"/>
    </row>
    <row r="608" spans="2:6" x14ac:dyDescent="0.25">
      <c r="B608" s="330"/>
      <c r="C608" s="330"/>
      <c r="D608" s="330"/>
      <c r="E608" s="330"/>
      <c r="F608" s="330"/>
    </row>
    <row r="609" spans="2:6" x14ac:dyDescent="0.25">
      <c r="B609" s="330"/>
      <c r="C609" s="330"/>
      <c r="D609" s="330"/>
      <c r="E609" s="330"/>
      <c r="F609" s="330"/>
    </row>
    <row r="610" spans="2:6" x14ac:dyDescent="0.25">
      <c r="B610" s="330"/>
      <c r="C610" s="330"/>
      <c r="D610" s="330"/>
      <c r="E610" s="330"/>
      <c r="F610" s="330"/>
    </row>
    <row r="611" spans="2:6" x14ac:dyDescent="0.25">
      <c r="B611" s="330"/>
      <c r="C611" s="330"/>
      <c r="D611" s="330"/>
      <c r="E611" s="330"/>
      <c r="F611" s="330"/>
    </row>
    <row r="612" spans="2:6" x14ac:dyDescent="0.25">
      <c r="B612" s="330"/>
      <c r="C612" s="330"/>
      <c r="D612" s="330"/>
      <c r="E612" s="330"/>
      <c r="F612" s="330"/>
    </row>
    <row r="613" spans="2:6" x14ac:dyDescent="0.25">
      <c r="B613" s="330"/>
      <c r="C613" s="330"/>
      <c r="D613" s="330"/>
      <c r="E613" s="330"/>
      <c r="F613" s="330"/>
    </row>
    <row r="614" spans="2:6" x14ac:dyDescent="0.25">
      <c r="B614" s="330"/>
      <c r="C614" s="330"/>
      <c r="D614" s="330"/>
      <c r="E614" s="330"/>
      <c r="F614" s="330"/>
    </row>
    <row r="615" spans="2:6" x14ac:dyDescent="0.25">
      <c r="B615" s="330"/>
      <c r="C615" s="330"/>
      <c r="D615" s="330"/>
      <c r="E615" s="330"/>
      <c r="F615" s="330"/>
    </row>
    <row r="616" spans="2:6" x14ac:dyDescent="0.25">
      <c r="B616" s="330"/>
      <c r="C616" s="330"/>
      <c r="D616" s="330"/>
      <c r="E616" s="330"/>
      <c r="F616" s="330"/>
    </row>
    <row r="617" spans="2:6" x14ac:dyDescent="0.25">
      <c r="B617" s="330"/>
      <c r="C617" s="330"/>
      <c r="D617" s="330"/>
      <c r="E617" s="330"/>
      <c r="F617" s="330"/>
    </row>
    <row r="618" spans="2:6" x14ac:dyDescent="0.25">
      <c r="B618" s="330"/>
      <c r="C618" s="330"/>
      <c r="D618" s="330"/>
      <c r="E618" s="330"/>
      <c r="F618" s="330"/>
    </row>
    <row r="619" spans="2:6" x14ac:dyDescent="0.25">
      <c r="B619" s="330"/>
      <c r="C619" s="330"/>
      <c r="D619" s="330"/>
      <c r="E619" s="330"/>
      <c r="F619" s="330"/>
    </row>
    <row r="620" spans="2:6" x14ac:dyDescent="0.25">
      <c r="B620" s="330"/>
      <c r="C620" s="330"/>
      <c r="D620" s="330"/>
      <c r="E620" s="330"/>
      <c r="F620" s="330"/>
    </row>
    <row r="621" spans="2:6" x14ac:dyDescent="0.25">
      <c r="B621" s="330"/>
      <c r="C621" s="330"/>
      <c r="D621" s="330"/>
      <c r="E621" s="330"/>
      <c r="F621" s="330"/>
    </row>
    <row r="622" spans="2:6" x14ac:dyDescent="0.25">
      <c r="B622" s="330"/>
      <c r="C622" s="330"/>
      <c r="D622" s="330"/>
      <c r="E622" s="330"/>
      <c r="F622" s="330"/>
    </row>
    <row r="623" spans="2:6" x14ac:dyDescent="0.25">
      <c r="B623" s="330"/>
      <c r="C623" s="330"/>
      <c r="D623" s="330"/>
      <c r="E623" s="330"/>
      <c r="F623" s="330"/>
    </row>
    <row r="624" spans="2:6" x14ac:dyDescent="0.25">
      <c r="B624" s="330"/>
      <c r="C624" s="330"/>
      <c r="D624" s="330"/>
      <c r="E624" s="330"/>
      <c r="F624" s="330"/>
    </row>
    <row r="625" spans="2:6" x14ac:dyDescent="0.25">
      <c r="B625" s="330"/>
      <c r="C625" s="330"/>
      <c r="D625" s="330"/>
      <c r="E625" s="330"/>
      <c r="F625" s="330"/>
    </row>
    <row r="626" spans="2:6" x14ac:dyDescent="0.25">
      <c r="B626" s="330"/>
      <c r="C626" s="330"/>
      <c r="D626" s="330"/>
      <c r="E626" s="330"/>
      <c r="F626" s="330"/>
    </row>
    <row r="627" spans="2:6" x14ac:dyDescent="0.25">
      <c r="B627" s="330"/>
      <c r="C627" s="330"/>
      <c r="D627" s="330"/>
      <c r="E627" s="330"/>
      <c r="F627" s="330"/>
    </row>
    <row r="628" spans="2:6" x14ac:dyDescent="0.25">
      <c r="B628" s="330"/>
      <c r="C628" s="330"/>
      <c r="D628" s="330"/>
      <c r="E628" s="330"/>
      <c r="F628" s="330"/>
    </row>
    <row r="629" spans="2:6" x14ac:dyDescent="0.25">
      <c r="B629" s="330"/>
      <c r="C629" s="330"/>
      <c r="D629" s="330"/>
      <c r="E629" s="330"/>
      <c r="F629" s="330"/>
    </row>
    <row r="630" spans="2:6" x14ac:dyDescent="0.25">
      <c r="B630" s="330"/>
      <c r="C630" s="330"/>
      <c r="D630" s="330"/>
      <c r="E630" s="330"/>
      <c r="F630" s="330"/>
    </row>
    <row r="631" spans="2:6" x14ac:dyDescent="0.25">
      <c r="B631" s="330"/>
      <c r="C631" s="330"/>
      <c r="D631" s="330"/>
      <c r="E631" s="330"/>
      <c r="F631" s="330"/>
    </row>
    <row r="632" spans="2:6" x14ac:dyDescent="0.25">
      <c r="B632" s="330"/>
      <c r="C632" s="330"/>
      <c r="D632" s="330"/>
      <c r="E632" s="330"/>
      <c r="F632" s="330"/>
    </row>
    <row r="633" spans="2:6" x14ac:dyDescent="0.25">
      <c r="B633" s="330"/>
      <c r="C633" s="330"/>
      <c r="D633" s="330"/>
      <c r="E633" s="330"/>
      <c r="F633" s="330"/>
    </row>
    <row r="634" spans="2:6" x14ac:dyDescent="0.25">
      <c r="B634" s="330"/>
      <c r="C634" s="330"/>
      <c r="D634" s="330"/>
      <c r="E634" s="330"/>
      <c r="F634" s="330"/>
    </row>
    <row r="635" spans="2:6" x14ac:dyDescent="0.25">
      <c r="B635" s="330"/>
      <c r="C635" s="330"/>
      <c r="D635" s="330"/>
      <c r="E635" s="330"/>
      <c r="F635" s="330"/>
    </row>
    <row r="636" spans="2:6" x14ac:dyDescent="0.25">
      <c r="B636" s="330"/>
      <c r="C636" s="330"/>
      <c r="D636" s="330"/>
      <c r="E636" s="330"/>
      <c r="F636" s="330"/>
    </row>
    <row r="637" spans="2:6" x14ac:dyDescent="0.25">
      <c r="B637" s="330"/>
      <c r="C637" s="330"/>
      <c r="D637" s="330"/>
      <c r="E637" s="330"/>
      <c r="F637" s="330"/>
    </row>
    <row r="638" spans="2:6" x14ac:dyDescent="0.25">
      <c r="B638" s="330"/>
      <c r="C638" s="330"/>
      <c r="D638" s="330"/>
      <c r="E638" s="330"/>
      <c r="F638" s="330"/>
    </row>
    <row r="639" spans="2:6" x14ac:dyDescent="0.25">
      <c r="B639" s="330"/>
      <c r="C639" s="330"/>
      <c r="D639" s="330"/>
      <c r="E639" s="330"/>
      <c r="F639" s="330"/>
    </row>
    <row r="640" spans="2:6" x14ac:dyDescent="0.25">
      <c r="B640" s="330"/>
      <c r="C640" s="330"/>
      <c r="D640" s="330"/>
      <c r="E640" s="330"/>
      <c r="F640" s="330"/>
    </row>
    <row r="641" spans="2:6" x14ac:dyDescent="0.25">
      <c r="B641" s="330"/>
      <c r="C641" s="330"/>
      <c r="D641" s="330"/>
      <c r="E641" s="330"/>
      <c r="F641" s="330"/>
    </row>
    <row r="642" spans="2:6" x14ac:dyDescent="0.25">
      <c r="B642" s="330"/>
      <c r="C642" s="330"/>
      <c r="D642" s="330"/>
      <c r="E642" s="330"/>
      <c r="F642" s="330"/>
    </row>
    <row r="643" spans="2:6" x14ac:dyDescent="0.25">
      <c r="B643" s="330"/>
      <c r="C643" s="330"/>
      <c r="D643" s="330"/>
      <c r="E643" s="330"/>
      <c r="F643" s="330"/>
    </row>
    <row r="644" spans="2:6" x14ac:dyDescent="0.25">
      <c r="B644" s="330"/>
      <c r="C644" s="330"/>
      <c r="D644" s="330"/>
      <c r="E644" s="330"/>
      <c r="F644" s="330"/>
    </row>
    <row r="645" spans="2:6" x14ac:dyDescent="0.25">
      <c r="B645" s="330"/>
      <c r="C645" s="330"/>
      <c r="D645" s="330"/>
      <c r="E645" s="330"/>
      <c r="F645" s="330"/>
    </row>
    <row r="646" spans="2:6" x14ac:dyDescent="0.25">
      <c r="B646" s="330"/>
      <c r="C646" s="330"/>
      <c r="D646" s="330"/>
      <c r="E646" s="330"/>
      <c r="F646" s="330"/>
    </row>
    <row r="647" spans="2:6" x14ac:dyDescent="0.25">
      <c r="B647" s="330"/>
      <c r="C647" s="330"/>
      <c r="D647" s="330"/>
      <c r="E647" s="330"/>
      <c r="F647" s="330"/>
    </row>
    <row r="648" spans="2:6" x14ac:dyDescent="0.25">
      <c r="B648" s="330"/>
      <c r="C648" s="330"/>
      <c r="D648" s="330"/>
      <c r="E648" s="330"/>
      <c r="F648" s="330"/>
    </row>
    <row r="649" spans="2:6" x14ac:dyDescent="0.25">
      <c r="B649" s="330"/>
      <c r="C649" s="330"/>
      <c r="D649" s="330"/>
      <c r="E649" s="330"/>
      <c r="F649" s="330"/>
    </row>
    <row r="650" spans="2:6" x14ac:dyDescent="0.25">
      <c r="B650" s="330"/>
      <c r="C650" s="330"/>
      <c r="D650" s="330"/>
      <c r="E650" s="330"/>
      <c r="F650" s="330"/>
    </row>
    <row r="651" spans="2:6" x14ac:dyDescent="0.25">
      <c r="B651" s="330"/>
      <c r="C651" s="330"/>
      <c r="D651" s="330"/>
      <c r="E651" s="330"/>
      <c r="F651" s="330"/>
    </row>
    <row r="652" spans="2:6" x14ac:dyDescent="0.25">
      <c r="B652" s="330"/>
      <c r="C652" s="330"/>
      <c r="D652" s="330"/>
      <c r="E652" s="330"/>
      <c r="F652" s="330"/>
    </row>
    <row r="653" spans="2:6" x14ac:dyDescent="0.25">
      <c r="B653" s="330"/>
      <c r="C653" s="330"/>
      <c r="D653" s="330"/>
      <c r="E653" s="330"/>
      <c r="F653" s="330"/>
    </row>
    <row r="654" spans="2:6" x14ac:dyDescent="0.25">
      <c r="B654" s="330"/>
      <c r="C654" s="330"/>
      <c r="D654" s="330"/>
      <c r="E654" s="330"/>
      <c r="F654" s="330"/>
    </row>
    <row r="655" spans="2:6" x14ac:dyDescent="0.25">
      <c r="B655" s="330"/>
      <c r="C655" s="330"/>
      <c r="D655" s="330"/>
      <c r="E655" s="330"/>
      <c r="F655" s="330"/>
    </row>
    <row r="656" spans="2:6" x14ac:dyDescent="0.25">
      <c r="B656" s="330"/>
      <c r="C656" s="330"/>
      <c r="D656" s="330"/>
      <c r="E656" s="330"/>
      <c r="F656" s="330"/>
    </row>
    <row r="657" spans="2:6" x14ac:dyDescent="0.25">
      <c r="B657" s="330"/>
      <c r="C657" s="330"/>
      <c r="D657" s="330"/>
      <c r="E657" s="330"/>
      <c r="F657" s="330"/>
    </row>
    <row r="658" spans="2:6" x14ac:dyDescent="0.25">
      <c r="B658" s="330"/>
      <c r="C658" s="330"/>
      <c r="D658" s="330"/>
      <c r="E658" s="330"/>
      <c r="F658" s="330"/>
    </row>
    <row r="659" spans="2:6" x14ac:dyDescent="0.25">
      <c r="B659" s="330"/>
      <c r="C659" s="330"/>
      <c r="D659" s="330"/>
      <c r="E659" s="330"/>
      <c r="F659" s="330"/>
    </row>
    <row r="660" spans="2:6" x14ac:dyDescent="0.25">
      <c r="B660" s="330"/>
      <c r="C660" s="330"/>
      <c r="D660" s="330"/>
      <c r="E660" s="330"/>
      <c r="F660" s="330"/>
    </row>
    <row r="661" spans="2:6" x14ac:dyDescent="0.25">
      <c r="B661" s="330"/>
      <c r="C661" s="330"/>
      <c r="D661" s="330"/>
      <c r="E661" s="330"/>
      <c r="F661" s="330"/>
    </row>
    <row r="662" spans="2:6" x14ac:dyDescent="0.25">
      <c r="B662" s="330"/>
      <c r="C662" s="330"/>
      <c r="D662" s="330"/>
      <c r="E662" s="330"/>
      <c r="F662" s="330"/>
    </row>
    <row r="663" spans="2:6" x14ac:dyDescent="0.25">
      <c r="B663" s="330"/>
      <c r="C663" s="330"/>
      <c r="D663" s="330"/>
      <c r="E663" s="330"/>
      <c r="F663" s="330"/>
    </row>
    <row r="664" spans="2:6" x14ac:dyDescent="0.25">
      <c r="B664" s="330"/>
      <c r="C664" s="330"/>
      <c r="D664" s="330"/>
      <c r="E664" s="330"/>
      <c r="F664" s="330"/>
    </row>
    <row r="665" spans="2:6" x14ac:dyDescent="0.25">
      <c r="B665" s="330"/>
      <c r="C665" s="330"/>
      <c r="D665" s="330"/>
      <c r="E665" s="330"/>
      <c r="F665" s="330"/>
    </row>
    <row r="666" spans="2:6" x14ac:dyDescent="0.25">
      <c r="B666" s="330"/>
      <c r="C666" s="330"/>
      <c r="D666" s="330"/>
      <c r="E666" s="330"/>
      <c r="F666" s="330"/>
    </row>
    <row r="667" spans="2:6" x14ac:dyDescent="0.25">
      <c r="B667" s="330"/>
      <c r="C667" s="330"/>
      <c r="D667" s="330"/>
      <c r="E667" s="330"/>
      <c r="F667" s="330"/>
    </row>
    <row r="668" spans="2:6" x14ac:dyDescent="0.25">
      <c r="B668" s="330"/>
      <c r="C668" s="330"/>
      <c r="D668" s="330"/>
      <c r="E668" s="330"/>
      <c r="F668" s="330"/>
    </row>
    <row r="669" spans="2:6" x14ac:dyDescent="0.25">
      <c r="B669" s="330"/>
      <c r="C669" s="330"/>
      <c r="D669" s="330"/>
      <c r="E669" s="330"/>
      <c r="F669" s="330"/>
    </row>
    <row r="670" spans="2:6" x14ac:dyDescent="0.25">
      <c r="B670" s="330"/>
      <c r="C670" s="330"/>
      <c r="D670" s="330"/>
      <c r="E670" s="330"/>
      <c r="F670" s="330"/>
    </row>
    <row r="671" spans="2:6" x14ac:dyDescent="0.25">
      <c r="B671" s="330"/>
      <c r="C671" s="330"/>
      <c r="D671" s="330"/>
      <c r="E671" s="330"/>
      <c r="F671" s="330"/>
    </row>
    <row r="672" spans="2:6" x14ac:dyDescent="0.25">
      <c r="B672" s="330"/>
      <c r="C672" s="330"/>
      <c r="D672" s="330"/>
      <c r="E672" s="330"/>
      <c r="F672" s="330"/>
    </row>
    <row r="673" spans="2:6" x14ac:dyDescent="0.25">
      <c r="B673" s="330"/>
      <c r="C673" s="330"/>
      <c r="D673" s="330"/>
      <c r="E673" s="330"/>
      <c r="F673" s="330"/>
    </row>
    <row r="674" spans="2:6" x14ac:dyDescent="0.25">
      <c r="B674" s="330"/>
      <c r="C674" s="330"/>
      <c r="D674" s="330"/>
      <c r="E674" s="330"/>
      <c r="F674" s="330"/>
    </row>
    <row r="675" spans="2:6" x14ac:dyDescent="0.25">
      <c r="B675" s="330"/>
      <c r="C675" s="330"/>
      <c r="D675" s="330"/>
      <c r="E675" s="330"/>
      <c r="F675" s="330"/>
    </row>
    <row r="676" spans="2:6" x14ac:dyDescent="0.25">
      <c r="B676" s="330"/>
      <c r="C676" s="330"/>
      <c r="D676" s="330"/>
      <c r="E676" s="330"/>
      <c r="F676" s="330"/>
    </row>
    <row r="677" spans="2:6" x14ac:dyDescent="0.25">
      <c r="B677" s="330"/>
      <c r="C677" s="330"/>
      <c r="D677" s="330"/>
      <c r="E677" s="330"/>
      <c r="F677" s="330"/>
    </row>
    <row r="678" spans="2:6" x14ac:dyDescent="0.25">
      <c r="B678" s="330"/>
      <c r="C678" s="330"/>
      <c r="D678" s="330"/>
      <c r="E678" s="330"/>
      <c r="F678" s="330"/>
    </row>
    <row r="679" spans="2:6" x14ac:dyDescent="0.25">
      <c r="B679" s="330"/>
      <c r="C679" s="330"/>
      <c r="D679" s="330"/>
      <c r="E679" s="330"/>
      <c r="F679" s="330"/>
    </row>
    <row r="680" spans="2:6" x14ac:dyDescent="0.25">
      <c r="B680" s="330"/>
      <c r="C680" s="330"/>
      <c r="D680" s="330"/>
      <c r="E680" s="330"/>
      <c r="F680" s="330"/>
    </row>
    <row r="681" spans="2:6" x14ac:dyDescent="0.25">
      <c r="B681" s="330"/>
      <c r="C681" s="330"/>
      <c r="D681" s="330"/>
      <c r="E681" s="330"/>
      <c r="F681" s="330"/>
    </row>
    <row r="682" spans="2:6" x14ac:dyDescent="0.25">
      <c r="B682" s="330"/>
      <c r="C682" s="330"/>
      <c r="D682" s="330"/>
      <c r="E682" s="330"/>
      <c r="F682" s="330"/>
    </row>
    <row r="683" spans="2:6" x14ac:dyDescent="0.25">
      <c r="B683" s="330"/>
      <c r="C683" s="330"/>
      <c r="D683" s="330"/>
      <c r="E683" s="330"/>
      <c r="F683" s="330"/>
    </row>
    <row r="684" spans="2:6" x14ac:dyDescent="0.25">
      <c r="B684" s="330"/>
      <c r="C684" s="330"/>
      <c r="D684" s="330"/>
      <c r="E684" s="330"/>
      <c r="F684" s="330"/>
    </row>
    <row r="685" spans="2:6" x14ac:dyDescent="0.25">
      <c r="B685" s="330"/>
      <c r="C685" s="330"/>
      <c r="D685" s="330"/>
      <c r="E685" s="330"/>
      <c r="F685" s="330"/>
    </row>
    <row r="686" spans="2:6" x14ac:dyDescent="0.25">
      <c r="B686" s="330"/>
      <c r="C686" s="330"/>
      <c r="D686" s="330"/>
      <c r="E686" s="330"/>
      <c r="F686" s="330"/>
    </row>
    <row r="687" spans="2:6" x14ac:dyDescent="0.25">
      <c r="B687" s="330"/>
      <c r="C687" s="330"/>
      <c r="D687" s="330"/>
      <c r="E687" s="330"/>
      <c r="F687" s="330"/>
    </row>
    <row r="688" spans="2:6" x14ac:dyDescent="0.25">
      <c r="B688" s="330"/>
      <c r="C688" s="330"/>
      <c r="D688" s="330"/>
      <c r="E688" s="330"/>
      <c r="F688" s="330"/>
    </row>
    <row r="689" spans="2:6" x14ac:dyDescent="0.25">
      <c r="B689" s="330"/>
      <c r="C689" s="330"/>
      <c r="D689" s="330"/>
      <c r="E689" s="330"/>
      <c r="F689" s="330"/>
    </row>
    <row r="690" spans="2:6" x14ac:dyDescent="0.25">
      <c r="B690" s="330"/>
      <c r="C690" s="330"/>
      <c r="D690" s="330"/>
      <c r="E690" s="330"/>
      <c r="F690" s="330"/>
    </row>
    <row r="691" spans="2:6" x14ac:dyDescent="0.25">
      <c r="B691" s="330"/>
      <c r="C691" s="330"/>
      <c r="D691" s="330"/>
      <c r="E691" s="330"/>
      <c r="F691" s="330"/>
    </row>
    <row r="692" spans="2:6" x14ac:dyDescent="0.25">
      <c r="B692" s="330"/>
      <c r="C692" s="330"/>
      <c r="D692" s="330"/>
      <c r="E692" s="330"/>
      <c r="F692" s="330"/>
    </row>
    <row r="693" spans="2:6" x14ac:dyDescent="0.25">
      <c r="B693" s="330"/>
      <c r="C693" s="330"/>
      <c r="D693" s="330"/>
      <c r="E693" s="330"/>
      <c r="F693" s="330"/>
    </row>
    <row r="694" spans="2:6" x14ac:dyDescent="0.25">
      <c r="B694" s="330"/>
      <c r="C694" s="330"/>
      <c r="D694" s="330"/>
      <c r="E694" s="330"/>
      <c r="F694" s="330"/>
    </row>
    <row r="695" spans="2:6" x14ac:dyDescent="0.25">
      <c r="B695" s="330"/>
      <c r="C695" s="330"/>
      <c r="D695" s="330"/>
      <c r="E695" s="330"/>
      <c r="F695" s="330"/>
    </row>
    <row r="696" spans="2:6" x14ac:dyDescent="0.25">
      <c r="B696" s="330"/>
      <c r="C696" s="330"/>
      <c r="D696" s="330"/>
      <c r="E696" s="330"/>
      <c r="F696" s="330"/>
    </row>
    <row r="697" spans="2:6" x14ac:dyDescent="0.25">
      <c r="B697" s="330"/>
      <c r="C697" s="330"/>
      <c r="D697" s="330"/>
      <c r="E697" s="330"/>
      <c r="F697" s="330"/>
    </row>
    <row r="698" spans="2:6" x14ac:dyDescent="0.25">
      <c r="B698" s="330"/>
      <c r="C698" s="330"/>
      <c r="D698" s="330"/>
      <c r="E698" s="330"/>
      <c r="F698" s="330"/>
    </row>
    <row r="699" spans="2:6" x14ac:dyDescent="0.25">
      <c r="B699" s="330"/>
      <c r="C699" s="330"/>
      <c r="D699" s="330"/>
      <c r="E699" s="330"/>
      <c r="F699" s="330"/>
    </row>
    <row r="700" spans="2:6" x14ac:dyDescent="0.25">
      <c r="B700" s="330"/>
      <c r="C700" s="330"/>
      <c r="D700" s="330"/>
      <c r="E700" s="330"/>
      <c r="F700" s="330"/>
    </row>
    <row r="701" spans="2:6" x14ac:dyDescent="0.25">
      <c r="B701" s="330"/>
      <c r="C701" s="330"/>
      <c r="D701" s="330"/>
      <c r="E701" s="330"/>
      <c r="F701" s="330"/>
    </row>
    <row r="702" spans="2:6" x14ac:dyDescent="0.25">
      <c r="B702" s="330"/>
      <c r="C702" s="330"/>
      <c r="D702" s="330"/>
      <c r="E702" s="330"/>
      <c r="F702" s="330"/>
    </row>
    <row r="703" spans="2:6" x14ac:dyDescent="0.25">
      <c r="B703" s="330"/>
      <c r="C703" s="330"/>
      <c r="D703" s="330"/>
      <c r="E703" s="330"/>
      <c r="F703" s="330"/>
    </row>
    <row r="704" spans="2:6" x14ac:dyDescent="0.25">
      <c r="B704" s="330"/>
      <c r="C704" s="330"/>
      <c r="D704" s="330"/>
      <c r="E704" s="330"/>
      <c r="F704" s="330"/>
    </row>
    <row r="705" spans="2:6" x14ac:dyDescent="0.25">
      <c r="B705" s="330"/>
      <c r="C705" s="330"/>
      <c r="D705" s="330"/>
      <c r="E705" s="330"/>
      <c r="F705" s="330"/>
    </row>
    <row r="706" spans="2:6" x14ac:dyDescent="0.25">
      <c r="B706" s="330"/>
      <c r="C706" s="330"/>
      <c r="D706" s="330"/>
      <c r="E706" s="330"/>
      <c r="F706" s="330"/>
    </row>
    <row r="707" spans="2:6" x14ac:dyDescent="0.25">
      <c r="B707" s="330"/>
      <c r="C707" s="330"/>
      <c r="D707" s="330"/>
      <c r="E707" s="330"/>
      <c r="F707" s="330"/>
    </row>
    <row r="708" spans="2:6" x14ac:dyDescent="0.25">
      <c r="B708" s="330"/>
      <c r="C708" s="330"/>
      <c r="D708" s="330"/>
      <c r="E708" s="330"/>
      <c r="F708" s="330"/>
    </row>
    <row r="709" spans="2:6" x14ac:dyDescent="0.25">
      <c r="B709" s="330"/>
      <c r="C709" s="330"/>
      <c r="D709" s="330"/>
      <c r="E709" s="330"/>
      <c r="F709" s="330"/>
    </row>
    <row r="710" spans="2:6" x14ac:dyDescent="0.25">
      <c r="B710" s="330"/>
      <c r="C710" s="330"/>
      <c r="D710" s="330"/>
      <c r="E710" s="330"/>
      <c r="F710" s="330"/>
    </row>
    <row r="711" spans="2:6" x14ac:dyDescent="0.25">
      <c r="B711" s="330"/>
      <c r="C711" s="330"/>
      <c r="D711" s="330"/>
      <c r="E711" s="330"/>
      <c r="F711" s="330"/>
    </row>
    <row r="712" spans="2:6" x14ac:dyDescent="0.25">
      <c r="B712" s="330"/>
      <c r="C712" s="330"/>
      <c r="D712" s="330"/>
      <c r="E712" s="330"/>
      <c r="F712" s="330"/>
    </row>
    <row r="713" spans="2:6" x14ac:dyDescent="0.25">
      <c r="B713" s="330"/>
      <c r="C713" s="330"/>
      <c r="D713" s="330"/>
      <c r="E713" s="330"/>
      <c r="F713" s="330"/>
    </row>
    <row r="714" spans="2:6" x14ac:dyDescent="0.25">
      <c r="B714" s="330"/>
      <c r="C714" s="330"/>
      <c r="D714" s="330"/>
      <c r="E714" s="330"/>
      <c r="F714" s="330"/>
    </row>
    <row r="715" spans="2:6" x14ac:dyDescent="0.25">
      <c r="B715" s="330"/>
      <c r="C715" s="330"/>
      <c r="D715" s="330"/>
      <c r="E715" s="330"/>
      <c r="F715" s="330"/>
    </row>
    <row r="716" spans="2:6" x14ac:dyDescent="0.25">
      <c r="B716" s="330"/>
      <c r="C716" s="330"/>
      <c r="D716" s="330"/>
      <c r="E716" s="330"/>
      <c r="F716" s="330"/>
    </row>
    <row r="717" spans="2:6" x14ac:dyDescent="0.25">
      <c r="B717" s="330"/>
      <c r="C717" s="330"/>
      <c r="D717" s="330"/>
      <c r="E717" s="330"/>
      <c r="F717" s="330"/>
    </row>
    <row r="718" spans="2:6" x14ac:dyDescent="0.25">
      <c r="B718" s="330"/>
      <c r="C718" s="330"/>
      <c r="D718" s="330"/>
      <c r="E718" s="330"/>
      <c r="F718" s="330"/>
    </row>
    <row r="719" spans="2:6" x14ac:dyDescent="0.25">
      <c r="B719" s="330"/>
      <c r="C719" s="330"/>
      <c r="D719" s="330"/>
      <c r="E719" s="330"/>
      <c r="F719" s="330"/>
    </row>
    <row r="720" spans="2:6" x14ac:dyDescent="0.25">
      <c r="B720" s="330"/>
      <c r="C720" s="330"/>
      <c r="D720" s="330"/>
      <c r="E720" s="330"/>
      <c r="F720" s="330"/>
    </row>
    <row r="721" spans="2:6" x14ac:dyDescent="0.25">
      <c r="B721" s="330"/>
      <c r="C721" s="330"/>
      <c r="D721" s="330"/>
      <c r="E721" s="330"/>
      <c r="F721" s="330"/>
    </row>
    <row r="722" spans="2:6" x14ac:dyDescent="0.25">
      <c r="B722" s="330"/>
      <c r="C722" s="330"/>
      <c r="D722" s="330"/>
      <c r="E722" s="330"/>
      <c r="F722" s="330"/>
    </row>
    <row r="723" spans="2:6" x14ac:dyDescent="0.25">
      <c r="B723" s="330"/>
      <c r="C723" s="330"/>
      <c r="D723" s="330"/>
      <c r="E723" s="330"/>
      <c r="F723" s="330"/>
    </row>
    <row r="724" spans="2:6" x14ac:dyDescent="0.25">
      <c r="B724" s="330"/>
      <c r="C724" s="330"/>
      <c r="D724" s="330"/>
      <c r="E724" s="330"/>
      <c r="F724" s="330"/>
    </row>
    <row r="725" spans="2:6" x14ac:dyDescent="0.25">
      <c r="B725" s="330"/>
      <c r="C725" s="330"/>
      <c r="D725" s="330"/>
      <c r="E725" s="330"/>
      <c r="F725" s="330"/>
    </row>
    <row r="726" spans="2:6" x14ac:dyDescent="0.25">
      <c r="B726" s="330"/>
      <c r="C726" s="330"/>
      <c r="D726" s="330"/>
      <c r="E726" s="330"/>
      <c r="F726" s="330"/>
    </row>
    <row r="727" spans="2:6" x14ac:dyDescent="0.25">
      <c r="B727" s="330"/>
      <c r="C727" s="330"/>
      <c r="D727" s="330"/>
      <c r="E727" s="330"/>
      <c r="F727" s="330"/>
    </row>
    <row r="728" spans="2:6" x14ac:dyDescent="0.25">
      <c r="B728" s="330"/>
      <c r="C728" s="330"/>
      <c r="D728" s="330"/>
      <c r="E728" s="330"/>
      <c r="F728" s="330"/>
    </row>
    <row r="729" spans="2:6" x14ac:dyDescent="0.25">
      <c r="B729" s="330"/>
      <c r="C729" s="330"/>
      <c r="D729" s="330"/>
      <c r="E729" s="330"/>
      <c r="F729" s="330"/>
    </row>
    <row r="730" spans="2:6" x14ac:dyDescent="0.25">
      <c r="B730" s="330"/>
      <c r="C730" s="330"/>
      <c r="D730" s="330"/>
      <c r="E730" s="330"/>
      <c r="F730" s="330"/>
    </row>
    <row r="731" spans="2:6" x14ac:dyDescent="0.25">
      <c r="B731" s="330"/>
      <c r="C731" s="330"/>
      <c r="D731" s="330"/>
      <c r="E731" s="330"/>
      <c r="F731" s="330"/>
    </row>
    <row r="732" spans="2:6" x14ac:dyDescent="0.25">
      <c r="B732" s="330"/>
      <c r="C732" s="330"/>
      <c r="D732" s="330"/>
      <c r="E732" s="330"/>
      <c r="F732" s="330"/>
    </row>
    <row r="733" spans="2:6" x14ac:dyDescent="0.25">
      <c r="B733" s="330"/>
      <c r="C733" s="330"/>
      <c r="D733" s="330"/>
      <c r="E733" s="330"/>
      <c r="F733" s="330"/>
    </row>
    <row r="734" spans="2:6" x14ac:dyDescent="0.25">
      <c r="B734" s="330"/>
      <c r="C734" s="330"/>
      <c r="D734" s="330"/>
      <c r="E734" s="330"/>
      <c r="F734" s="330"/>
    </row>
    <row r="735" spans="2:6" x14ac:dyDescent="0.25">
      <c r="B735" s="330"/>
      <c r="C735" s="330"/>
      <c r="D735" s="330"/>
      <c r="E735" s="330"/>
      <c r="F735" s="330"/>
    </row>
    <row r="736" spans="2:6" x14ac:dyDescent="0.25">
      <c r="B736" s="330"/>
      <c r="C736" s="330"/>
      <c r="D736" s="330"/>
      <c r="E736" s="330"/>
      <c r="F736" s="330"/>
    </row>
    <row r="737" spans="2:6" x14ac:dyDescent="0.25">
      <c r="B737" s="330"/>
      <c r="C737" s="330"/>
      <c r="D737" s="330"/>
      <c r="E737" s="330"/>
      <c r="F737" s="330"/>
    </row>
    <row r="738" spans="2:6" x14ac:dyDescent="0.25">
      <c r="B738" s="330"/>
      <c r="C738" s="330"/>
      <c r="D738" s="330"/>
      <c r="E738" s="330"/>
      <c r="F738" s="330"/>
    </row>
    <row r="739" spans="2:6" x14ac:dyDescent="0.25">
      <c r="B739" s="330"/>
      <c r="C739" s="330"/>
      <c r="D739" s="330"/>
      <c r="E739" s="330"/>
      <c r="F739" s="330"/>
    </row>
    <row r="740" spans="2:6" x14ac:dyDescent="0.25">
      <c r="B740" s="330"/>
      <c r="C740" s="330"/>
      <c r="D740" s="330"/>
      <c r="E740" s="330"/>
      <c r="F740" s="330"/>
    </row>
    <row r="741" spans="2:6" x14ac:dyDescent="0.25">
      <c r="B741" s="330"/>
      <c r="C741" s="330"/>
      <c r="D741" s="330"/>
      <c r="E741" s="330"/>
      <c r="F741" s="330"/>
    </row>
    <row r="742" spans="2:6" x14ac:dyDescent="0.25">
      <c r="B742" s="330"/>
      <c r="C742" s="330"/>
      <c r="D742" s="330"/>
      <c r="E742" s="330"/>
      <c r="F742" s="330"/>
    </row>
    <row r="743" spans="2:6" x14ac:dyDescent="0.25">
      <c r="B743" s="330"/>
      <c r="C743" s="330"/>
      <c r="D743" s="330"/>
      <c r="E743" s="330"/>
      <c r="F743" s="330"/>
    </row>
    <row r="744" spans="2:6" x14ac:dyDescent="0.25">
      <c r="B744" s="330"/>
      <c r="C744" s="330"/>
      <c r="D744" s="330"/>
      <c r="E744" s="330"/>
      <c r="F744" s="330"/>
    </row>
    <row r="745" spans="2:6" x14ac:dyDescent="0.25">
      <c r="B745" s="330"/>
      <c r="C745" s="330"/>
      <c r="D745" s="330"/>
      <c r="E745" s="330"/>
      <c r="F745" s="330"/>
    </row>
    <row r="746" spans="2:6" x14ac:dyDescent="0.25">
      <c r="B746" s="330"/>
      <c r="C746" s="330"/>
      <c r="D746" s="330"/>
      <c r="E746" s="330"/>
      <c r="F746" s="330"/>
    </row>
    <row r="747" spans="2:6" x14ac:dyDescent="0.25">
      <c r="B747" s="330"/>
      <c r="C747" s="330"/>
      <c r="D747" s="330"/>
      <c r="E747" s="330"/>
      <c r="F747" s="330"/>
    </row>
    <row r="748" spans="2:6" x14ac:dyDescent="0.25">
      <c r="B748" s="330"/>
      <c r="C748" s="330"/>
      <c r="D748" s="330"/>
      <c r="E748" s="330"/>
      <c r="F748" s="330"/>
    </row>
    <row r="749" spans="2:6" x14ac:dyDescent="0.25">
      <c r="B749" s="330"/>
      <c r="C749" s="330"/>
      <c r="D749" s="330"/>
      <c r="E749" s="330"/>
      <c r="F749" s="330"/>
    </row>
    <row r="750" spans="2:6" x14ac:dyDescent="0.25">
      <c r="B750" s="330"/>
      <c r="C750" s="330"/>
      <c r="D750" s="330"/>
      <c r="E750" s="330"/>
      <c r="F750" s="330"/>
    </row>
    <row r="751" spans="2:6" x14ac:dyDescent="0.25">
      <c r="B751" s="330"/>
      <c r="C751" s="330"/>
      <c r="D751" s="330"/>
      <c r="E751" s="330"/>
      <c r="F751" s="330"/>
    </row>
    <row r="752" spans="2:6" x14ac:dyDescent="0.25">
      <c r="B752" s="330"/>
      <c r="C752" s="330"/>
      <c r="D752" s="330"/>
      <c r="E752" s="330"/>
      <c r="F752" s="330"/>
    </row>
    <row r="753" spans="2:6" x14ac:dyDescent="0.25">
      <c r="B753" s="330"/>
      <c r="C753" s="330"/>
      <c r="D753" s="330"/>
      <c r="E753" s="330"/>
      <c r="F753" s="330"/>
    </row>
    <row r="754" spans="2:6" x14ac:dyDescent="0.25">
      <c r="B754" s="330"/>
      <c r="C754" s="330"/>
      <c r="D754" s="330"/>
      <c r="E754" s="330"/>
      <c r="F754" s="330"/>
    </row>
    <row r="755" spans="2:6" x14ac:dyDescent="0.25">
      <c r="B755" s="330"/>
      <c r="C755" s="330"/>
      <c r="D755" s="330"/>
      <c r="E755" s="330"/>
      <c r="F755" s="330"/>
    </row>
    <row r="756" spans="2:6" x14ac:dyDescent="0.25">
      <c r="B756" s="330"/>
      <c r="C756" s="330"/>
      <c r="D756" s="330"/>
      <c r="E756" s="330"/>
      <c r="F756" s="330"/>
    </row>
    <row r="757" spans="2:6" x14ac:dyDescent="0.25">
      <c r="B757" s="330"/>
      <c r="C757" s="330"/>
      <c r="D757" s="330"/>
      <c r="E757" s="330"/>
      <c r="F757" s="330"/>
    </row>
    <row r="758" spans="2:6" x14ac:dyDescent="0.25">
      <c r="B758" s="330"/>
      <c r="C758" s="330"/>
      <c r="D758" s="330"/>
      <c r="E758" s="330"/>
      <c r="F758" s="330"/>
    </row>
    <row r="759" spans="2:6" x14ac:dyDescent="0.25">
      <c r="B759" s="330"/>
      <c r="C759" s="330"/>
      <c r="D759" s="330"/>
      <c r="E759" s="330"/>
      <c r="F759" s="330"/>
    </row>
    <row r="760" spans="2:6" x14ac:dyDescent="0.25">
      <c r="B760" s="330"/>
      <c r="C760" s="330"/>
      <c r="D760" s="330"/>
      <c r="E760" s="330"/>
      <c r="F760" s="330"/>
    </row>
    <row r="761" spans="2:6" x14ac:dyDescent="0.25">
      <c r="B761" s="330"/>
      <c r="C761" s="330"/>
      <c r="D761" s="330"/>
      <c r="E761" s="330"/>
      <c r="F761" s="330"/>
    </row>
    <row r="762" spans="2:6" x14ac:dyDescent="0.25">
      <c r="B762" s="330"/>
      <c r="C762" s="330"/>
      <c r="D762" s="330"/>
      <c r="E762" s="330"/>
      <c r="F762" s="330"/>
    </row>
    <row r="763" spans="2:6" x14ac:dyDescent="0.25">
      <c r="B763" s="330"/>
      <c r="C763" s="330"/>
      <c r="D763" s="330"/>
      <c r="E763" s="330"/>
      <c r="F763" s="330"/>
    </row>
    <row r="764" spans="2:6" x14ac:dyDescent="0.25">
      <c r="B764" s="330"/>
      <c r="C764" s="330"/>
      <c r="D764" s="330"/>
      <c r="E764" s="330"/>
      <c r="F764" s="330"/>
    </row>
    <row r="765" spans="2:6" x14ac:dyDescent="0.25">
      <c r="B765" s="330"/>
      <c r="C765" s="330"/>
      <c r="D765" s="330"/>
      <c r="E765" s="330"/>
      <c r="F765" s="330"/>
    </row>
    <row r="766" spans="2:6" x14ac:dyDescent="0.25">
      <c r="B766" s="330"/>
      <c r="C766" s="330"/>
      <c r="D766" s="330"/>
      <c r="E766" s="330"/>
      <c r="F766" s="330"/>
    </row>
    <row r="767" spans="2:6" x14ac:dyDescent="0.25">
      <c r="B767" s="330"/>
      <c r="C767" s="330"/>
      <c r="D767" s="330"/>
      <c r="E767" s="330"/>
      <c r="F767" s="330"/>
    </row>
    <row r="768" spans="2:6" x14ac:dyDescent="0.25">
      <c r="B768" s="330"/>
      <c r="C768" s="330"/>
      <c r="D768" s="330"/>
      <c r="E768" s="330"/>
      <c r="F768" s="330"/>
    </row>
    <row r="769" spans="2:6" x14ac:dyDescent="0.25">
      <c r="B769" s="330"/>
      <c r="C769" s="330"/>
      <c r="D769" s="330"/>
      <c r="E769" s="330"/>
      <c r="F769" s="330"/>
    </row>
    <row r="770" spans="2:6" x14ac:dyDescent="0.25">
      <c r="B770" s="330"/>
      <c r="C770" s="330"/>
      <c r="D770" s="330"/>
      <c r="E770" s="330"/>
      <c r="F770" s="330"/>
    </row>
    <row r="771" spans="2:6" x14ac:dyDescent="0.25">
      <c r="B771" s="330"/>
      <c r="C771" s="330"/>
      <c r="D771" s="330"/>
      <c r="E771" s="330"/>
      <c r="F771" s="330"/>
    </row>
    <row r="772" spans="2:6" x14ac:dyDescent="0.25">
      <c r="B772" s="330"/>
      <c r="C772" s="330"/>
      <c r="D772" s="330"/>
      <c r="E772" s="330"/>
      <c r="F772" s="330"/>
    </row>
    <row r="773" spans="2:6" x14ac:dyDescent="0.25">
      <c r="B773" s="330"/>
      <c r="C773" s="330"/>
      <c r="D773" s="330"/>
      <c r="E773" s="330"/>
      <c r="F773" s="330"/>
    </row>
    <row r="774" spans="2:6" x14ac:dyDescent="0.25">
      <c r="B774" s="330"/>
      <c r="C774" s="330"/>
      <c r="D774" s="330"/>
      <c r="E774" s="330"/>
      <c r="F774" s="330"/>
    </row>
    <row r="775" spans="2:6" x14ac:dyDescent="0.25">
      <c r="B775" s="330"/>
      <c r="C775" s="330"/>
      <c r="D775" s="330"/>
      <c r="E775" s="330"/>
      <c r="F775" s="330"/>
    </row>
    <row r="776" spans="2:6" x14ac:dyDescent="0.25">
      <c r="B776" s="330"/>
      <c r="C776" s="330"/>
      <c r="D776" s="330"/>
      <c r="E776" s="330"/>
      <c r="F776" s="330"/>
    </row>
    <row r="777" spans="2:6" x14ac:dyDescent="0.25">
      <c r="B777" s="330"/>
      <c r="C777" s="330"/>
      <c r="D777" s="330"/>
      <c r="E777" s="330"/>
      <c r="F777" s="330"/>
    </row>
    <row r="778" spans="2:6" x14ac:dyDescent="0.25">
      <c r="B778" s="330"/>
      <c r="C778" s="330"/>
      <c r="D778" s="330"/>
      <c r="E778" s="330"/>
      <c r="F778" s="330"/>
    </row>
    <row r="779" spans="2:6" x14ac:dyDescent="0.25">
      <c r="B779" s="330"/>
      <c r="C779" s="330"/>
      <c r="D779" s="330"/>
      <c r="E779" s="330"/>
      <c r="F779" s="330"/>
    </row>
    <row r="780" spans="2:6" x14ac:dyDescent="0.25">
      <c r="B780" s="330"/>
      <c r="C780" s="330"/>
      <c r="D780" s="330"/>
      <c r="E780" s="330"/>
      <c r="F780" s="330"/>
    </row>
    <row r="781" spans="2:6" x14ac:dyDescent="0.25">
      <c r="B781" s="330"/>
      <c r="C781" s="330"/>
      <c r="D781" s="330"/>
      <c r="E781" s="330"/>
      <c r="F781" s="330"/>
    </row>
    <row r="782" spans="2:6" x14ac:dyDescent="0.25">
      <c r="B782" s="330"/>
      <c r="C782" s="330"/>
      <c r="D782" s="330"/>
      <c r="E782" s="330"/>
      <c r="F782" s="330"/>
    </row>
    <row r="783" spans="2:6" x14ac:dyDescent="0.25">
      <c r="B783" s="330"/>
      <c r="C783" s="330"/>
      <c r="D783" s="330"/>
      <c r="E783" s="330"/>
      <c r="F783" s="330"/>
    </row>
    <row r="784" spans="2:6" x14ac:dyDescent="0.25">
      <c r="B784" s="330"/>
      <c r="C784" s="330"/>
      <c r="D784" s="330"/>
      <c r="E784" s="330"/>
      <c r="F784" s="330"/>
    </row>
    <row r="785" spans="2:6" x14ac:dyDescent="0.25">
      <c r="B785" s="330"/>
      <c r="C785" s="330"/>
      <c r="D785" s="330"/>
      <c r="E785" s="330"/>
      <c r="F785" s="330"/>
    </row>
    <row r="786" spans="2:6" x14ac:dyDescent="0.25">
      <c r="B786" s="330"/>
      <c r="C786" s="330"/>
      <c r="D786" s="330"/>
      <c r="E786" s="330"/>
      <c r="F786" s="330"/>
    </row>
    <row r="787" spans="2:6" x14ac:dyDescent="0.25">
      <c r="B787" s="330"/>
      <c r="C787" s="330"/>
      <c r="D787" s="330"/>
      <c r="E787" s="330"/>
      <c r="F787" s="330"/>
    </row>
    <row r="788" spans="2:6" x14ac:dyDescent="0.25">
      <c r="B788" s="330"/>
      <c r="C788" s="330"/>
      <c r="D788" s="330"/>
      <c r="E788" s="330"/>
      <c r="F788" s="330"/>
    </row>
    <row r="789" spans="2:6" x14ac:dyDescent="0.25">
      <c r="B789" s="330"/>
      <c r="C789" s="330"/>
      <c r="D789" s="330"/>
      <c r="E789" s="330"/>
      <c r="F789" s="330"/>
    </row>
    <row r="790" spans="2:6" x14ac:dyDescent="0.25">
      <c r="B790" s="330"/>
      <c r="C790" s="330"/>
      <c r="D790" s="330"/>
      <c r="E790" s="330"/>
      <c r="F790" s="330"/>
    </row>
    <row r="791" spans="2:6" x14ac:dyDescent="0.25">
      <c r="B791" s="330"/>
      <c r="C791" s="330"/>
      <c r="D791" s="330"/>
      <c r="E791" s="330"/>
      <c r="F791" s="330"/>
    </row>
    <row r="792" spans="2:6" x14ac:dyDescent="0.25">
      <c r="B792" s="330"/>
      <c r="C792" s="330"/>
      <c r="D792" s="330"/>
      <c r="E792" s="330"/>
      <c r="F792" s="330"/>
    </row>
    <row r="793" spans="2:6" x14ac:dyDescent="0.25">
      <c r="B793" s="330"/>
      <c r="C793" s="330"/>
      <c r="D793" s="330"/>
      <c r="E793" s="330"/>
      <c r="F793" s="330"/>
    </row>
    <row r="794" spans="2:6" x14ac:dyDescent="0.25">
      <c r="B794" s="330"/>
      <c r="C794" s="330"/>
      <c r="D794" s="330"/>
      <c r="E794" s="330"/>
      <c r="F794" s="330"/>
    </row>
    <row r="795" spans="2:6" x14ac:dyDescent="0.25">
      <c r="B795" s="330"/>
      <c r="C795" s="330"/>
      <c r="D795" s="330"/>
      <c r="E795" s="330"/>
      <c r="F795" s="330"/>
    </row>
    <row r="796" spans="2:6" x14ac:dyDescent="0.25">
      <c r="B796" s="330"/>
      <c r="C796" s="330"/>
      <c r="D796" s="330"/>
      <c r="E796" s="330"/>
      <c r="F796" s="330"/>
    </row>
    <row r="797" spans="2:6" x14ac:dyDescent="0.25">
      <c r="B797" s="330"/>
      <c r="C797" s="330"/>
      <c r="D797" s="330"/>
      <c r="E797" s="330"/>
      <c r="F797" s="330"/>
    </row>
    <row r="798" spans="2:6" x14ac:dyDescent="0.25">
      <c r="B798" s="330"/>
      <c r="C798" s="330"/>
      <c r="D798" s="330"/>
      <c r="E798" s="330"/>
      <c r="F798" s="330"/>
    </row>
    <row r="799" spans="2:6" x14ac:dyDescent="0.25">
      <c r="B799" s="330"/>
      <c r="C799" s="330"/>
      <c r="D799" s="330"/>
      <c r="E799" s="330"/>
      <c r="F799" s="330"/>
    </row>
    <row r="800" spans="2:6" x14ac:dyDescent="0.25">
      <c r="B800" s="330"/>
      <c r="C800" s="330"/>
      <c r="D800" s="330"/>
      <c r="E800" s="330"/>
      <c r="F800" s="330"/>
    </row>
    <row r="801" spans="2:6" x14ac:dyDescent="0.25">
      <c r="B801" s="330"/>
      <c r="C801" s="330"/>
      <c r="D801" s="330"/>
      <c r="E801" s="330"/>
      <c r="F801" s="330"/>
    </row>
    <row r="802" spans="2:6" x14ac:dyDescent="0.25">
      <c r="B802" s="330"/>
      <c r="C802" s="330"/>
      <c r="D802" s="330"/>
      <c r="E802" s="330"/>
      <c r="F802" s="330"/>
    </row>
    <row r="803" spans="2:6" x14ac:dyDescent="0.25">
      <c r="B803" s="330"/>
      <c r="C803" s="330"/>
      <c r="D803" s="330"/>
      <c r="E803" s="330"/>
      <c r="F803" s="330"/>
    </row>
    <row r="804" spans="2:6" x14ac:dyDescent="0.25">
      <c r="B804" s="330"/>
      <c r="C804" s="330"/>
      <c r="D804" s="330"/>
      <c r="E804" s="330"/>
      <c r="F804" s="330"/>
    </row>
    <row r="805" spans="2:6" x14ac:dyDescent="0.25">
      <c r="B805" s="330"/>
      <c r="C805" s="330"/>
      <c r="D805" s="330"/>
      <c r="E805" s="330"/>
      <c r="F805" s="330"/>
    </row>
    <row r="806" spans="2:6" x14ac:dyDescent="0.25">
      <c r="B806" s="330"/>
      <c r="C806" s="330"/>
      <c r="D806" s="330"/>
      <c r="E806" s="330"/>
      <c r="F806" s="330"/>
    </row>
    <row r="807" spans="2:6" x14ac:dyDescent="0.25">
      <c r="B807" s="330"/>
      <c r="C807" s="330"/>
      <c r="D807" s="330"/>
      <c r="E807" s="330"/>
      <c r="F807" s="330"/>
    </row>
    <row r="808" spans="2:6" x14ac:dyDescent="0.25">
      <c r="B808" s="330"/>
      <c r="C808" s="330"/>
      <c r="D808" s="330"/>
      <c r="E808" s="330"/>
      <c r="F808" s="330"/>
    </row>
    <row r="809" spans="2:6" x14ac:dyDescent="0.25">
      <c r="B809" s="330"/>
      <c r="C809" s="330"/>
      <c r="D809" s="330"/>
      <c r="E809" s="330"/>
      <c r="F809" s="330"/>
    </row>
    <row r="810" spans="2:6" x14ac:dyDescent="0.25">
      <c r="B810" s="330"/>
      <c r="C810" s="330"/>
      <c r="D810" s="330"/>
      <c r="E810" s="330"/>
      <c r="F810" s="330"/>
    </row>
    <row r="811" spans="2:6" x14ac:dyDescent="0.25">
      <c r="B811" s="330"/>
      <c r="C811" s="330"/>
      <c r="D811" s="330"/>
      <c r="E811" s="330"/>
      <c r="F811" s="330"/>
    </row>
    <row r="812" spans="2:6" x14ac:dyDescent="0.25">
      <c r="B812" s="330"/>
      <c r="C812" s="330"/>
      <c r="D812" s="330"/>
      <c r="E812" s="330"/>
      <c r="F812" s="330"/>
    </row>
    <row r="813" spans="2:6" x14ac:dyDescent="0.25">
      <c r="B813" s="330"/>
      <c r="C813" s="330"/>
      <c r="D813" s="330"/>
      <c r="E813" s="330"/>
      <c r="F813" s="330"/>
    </row>
    <row r="814" spans="2:6" x14ac:dyDescent="0.25">
      <c r="B814" s="330"/>
      <c r="C814" s="330"/>
      <c r="D814" s="330"/>
      <c r="E814" s="330"/>
      <c r="F814" s="330"/>
    </row>
    <row r="815" spans="2:6" x14ac:dyDescent="0.25">
      <c r="B815" s="330"/>
      <c r="C815" s="330"/>
      <c r="D815" s="330"/>
      <c r="E815" s="330"/>
      <c r="F815" s="330"/>
    </row>
    <row r="816" spans="2:6" x14ac:dyDescent="0.25">
      <c r="B816" s="330"/>
      <c r="C816" s="330"/>
      <c r="D816" s="330"/>
      <c r="E816" s="330"/>
      <c r="F816" s="330"/>
    </row>
    <row r="817" spans="2:6" x14ac:dyDescent="0.25">
      <c r="B817" s="330"/>
      <c r="C817" s="330"/>
      <c r="D817" s="330"/>
      <c r="E817" s="330"/>
      <c r="F817" s="330"/>
    </row>
    <row r="818" spans="2:6" x14ac:dyDescent="0.25">
      <c r="B818" s="330"/>
      <c r="C818" s="330"/>
      <c r="D818" s="330"/>
      <c r="E818" s="330"/>
      <c r="F818" s="330"/>
    </row>
    <row r="819" spans="2:6" x14ac:dyDescent="0.25">
      <c r="B819" s="330"/>
      <c r="C819" s="330"/>
      <c r="D819" s="330"/>
      <c r="E819" s="330"/>
      <c r="F819" s="330"/>
    </row>
    <row r="820" spans="2:6" x14ac:dyDescent="0.25">
      <c r="B820" s="330"/>
      <c r="C820" s="330"/>
      <c r="D820" s="330"/>
      <c r="E820" s="330"/>
      <c r="F820" s="330"/>
    </row>
    <row r="821" spans="2:6" x14ac:dyDescent="0.25">
      <c r="B821" s="330"/>
      <c r="C821" s="330"/>
      <c r="D821" s="330"/>
      <c r="E821" s="330"/>
      <c r="F821" s="330"/>
    </row>
    <row r="822" spans="2:6" x14ac:dyDescent="0.25">
      <c r="B822" s="330"/>
      <c r="C822" s="330"/>
      <c r="D822" s="330"/>
      <c r="E822" s="330"/>
      <c r="F822" s="330"/>
    </row>
    <row r="823" spans="2:6" x14ac:dyDescent="0.25">
      <c r="B823" s="330"/>
      <c r="C823" s="330"/>
      <c r="D823" s="330"/>
      <c r="E823" s="330"/>
      <c r="F823" s="330"/>
    </row>
    <row r="824" spans="2:6" x14ac:dyDescent="0.25">
      <c r="B824" s="330"/>
      <c r="C824" s="330"/>
      <c r="D824" s="330"/>
      <c r="E824" s="330"/>
      <c r="F824" s="330"/>
    </row>
    <row r="825" spans="2:6" x14ac:dyDescent="0.25">
      <c r="B825" s="330"/>
      <c r="C825" s="330"/>
      <c r="D825" s="330"/>
      <c r="E825" s="330"/>
      <c r="F825" s="330"/>
    </row>
    <row r="826" spans="2:6" x14ac:dyDescent="0.25">
      <c r="B826" s="330"/>
      <c r="C826" s="330"/>
      <c r="D826" s="330"/>
      <c r="E826" s="330"/>
      <c r="F826" s="330"/>
    </row>
    <row r="827" spans="2:6" x14ac:dyDescent="0.25">
      <c r="B827" s="330"/>
      <c r="C827" s="330"/>
      <c r="D827" s="330"/>
      <c r="E827" s="330"/>
      <c r="F827" s="330"/>
    </row>
    <row r="828" spans="2:6" x14ac:dyDescent="0.25">
      <c r="B828" s="330"/>
      <c r="C828" s="330"/>
      <c r="D828" s="330"/>
      <c r="E828" s="330"/>
      <c r="F828" s="330"/>
    </row>
    <row r="829" spans="2:6" x14ac:dyDescent="0.25">
      <c r="B829" s="330"/>
      <c r="C829" s="330"/>
      <c r="D829" s="330"/>
      <c r="E829" s="330"/>
      <c r="F829" s="330"/>
    </row>
    <row r="830" spans="2:6" x14ac:dyDescent="0.25">
      <c r="B830" s="330"/>
      <c r="C830" s="330"/>
      <c r="D830" s="330"/>
      <c r="E830" s="330"/>
      <c r="F830" s="330"/>
    </row>
    <row r="831" spans="2:6" x14ac:dyDescent="0.25">
      <c r="B831" s="330"/>
      <c r="C831" s="330"/>
      <c r="D831" s="330"/>
      <c r="E831" s="330"/>
      <c r="F831" s="330"/>
    </row>
    <row r="832" spans="2:6" x14ac:dyDescent="0.25">
      <c r="B832" s="330"/>
      <c r="C832" s="330"/>
      <c r="D832" s="330"/>
      <c r="E832" s="330"/>
      <c r="F832" s="330"/>
    </row>
    <row r="833" spans="2:6" x14ac:dyDescent="0.25">
      <c r="B833" s="330"/>
      <c r="C833" s="330"/>
      <c r="D833" s="330"/>
      <c r="E833" s="330"/>
      <c r="F833" s="330"/>
    </row>
    <row r="834" spans="2:6" x14ac:dyDescent="0.25">
      <c r="B834" s="330"/>
      <c r="C834" s="330"/>
      <c r="D834" s="330"/>
      <c r="E834" s="330"/>
      <c r="F834" s="330"/>
    </row>
    <row r="835" spans="2:6" x14ac:dyDescent="0.25">
      <c r="B835" s="330"/>
      <c r="C835" s="330"/>
      <c r="D835" s="330"/>
      <c r="E835" s="330"/>
      <c r="F835" s="330"/>
    </row>
    <row r="836" spans="2:6" x14ac:dyDescent="0.25">
      <c r="B836" s="330"/>
      <c r="C836" s="330"/>
      <c r="D836" s="330"/>
      <c r="E836" s="330"/>
      <c r="F836" s="330"/>
    </row>
    <row r="837" spans="2:6" x14ac:dyDescent="0.25">
      <c r="B837" s="330"/>
      <c r="C837" s="330"/>
      <c r="D837" s="330"/>
      <c r="E837" s="330"/>
      <c r="F837" s="330"/>
    </row>
    <row r="838" spans="2:6" x14ac:dyDescent="0.25">
      <c r="B838" s="330"/>
      <c r="C838" s="330"/>
      <c r="D838" s="330"/>
      <c r="E838" s="330"/>
      <c r="F838" s="330"/>
    </row>
    <row r="839" spans="2:6" x14ac:dyDescent="0.25">
      <c r="B839" s="330"/>
      <c r="C839" s="330"/>
      <c r="D839" s="330"/>
      <c r="E839" s="330"/>
      <c r="F839" s="330"/>
    </row>
    <row r="840" spans="2:6" x14ac:dyDescent="0.25">
      <c r="B840" s="330"/>
      <c r="C840" s="330"/>
      <c r="D840" s="330"/>
      <c r="E840" s="330"/>
      <c r="F840" s="330"/>
    </row>
    <row r="841" spans="2:6" x14ac:dyDescent="0.25">
      <c r="B841" s="330"/>
      <c r="C841" s="330"/>
      <c r="D841" s="330"/>
      <c r="E841" s="330"/>
      <c r="F841" s="330"/>
    </row>
    <row r="842" spans="2:6" x14ac:dyDescent="0.25">
      <c r="B842" s="330"/>
      <c r="C842" s="330"/>
      <c r="D842" s="330"/>
      <c r="E842" s="330"/>
      <c r="F842" s="330"/>
    </row>
    <row r="843" spans="2:6" x14ac:dyDescent="0.25">
      <c r="B843" s="330"/>
      <c r="C843" s="330"/>
      <c r="D843" s="330"/>
      <c r="E843" s="330"/>
      <c r="F843" s="330"/>
    </row>
    <row r="844" spans="2:6" x14ac:dyDescent="0.25">
      <c r="B844" s="330"/>
      <c r="C844" s="330"/>
      <c r="D844" s="330"/>
      <c r="E844" s="330"/>
      <c r="F844" s="330"/>
    </row>
    <row r="845" spans="2:6" x14ac:dyDescent="0.25">
      <c r="B845" s="330"/>
      <c r="C845" s="330"/>
      <c r="D845" s="330"/>
      <c r="E845" s="330"/>
      <c r="F845" s="330"/>
    </row>
    <row r="846" spans="2:6" x14ac:dyDescent="0.25">
      <c r="B846" s="330"/>
      <c r="C846" s="330"/>
      <c r="D846" s="330"/>
      <c r="E846" s="330"/>
      <c r="F846" s="330"/>
    </row>
    <row r="847" spans="2:6" x14ac:dyDescent="0.25">
      <c r="B847" s="330"/>
      <c r="C847" s="330"/>
      <c r="D847" s="330"/>
      <c r="E847" s="330"/>
      <c r="F847" s="330"/>
    </row>
    <row r="848" spans="2:6" x14ac:dyDescent="0.25">
      <c r="B848" s="330"/>
      <c r="C848" s="330"/>
      <c r="D848" s="330"/>
      <c r="E848" s="330"/>
      <c r="F848" s="330"/>
    </row>
    <row r="849" spans="2:6" x14ac:dyDescent="0.25">
      <c r="B849" s="330"/>
      <c r="C849" s="330"/>
      <c r="D849" s="330"/>
      <c r="E849" s="330"/>
      <c r="F849" s="330"/>
    </row>
    <row r="850" spans="2:6" x14ac:dyDescent="0.25">
      <c r="B850" s="330"/>
      <c r="C850" s="330"/>
      <c r="D850" s="330"/>
      <c r="E850" s="330"/>
      <c r="F850" s="330"/>
    </row>
    <row r="851" spans="2:6" x14ac:dyDescent="0.25">
      <c r="B851" s="330"/>
      <c r="C851" s="330"/>
      <c r="D851" s="330"/>
      <c r="E851" s="330"/>
      <c r="F851" s="330"/>
    </row>
    <row r="852" spans="2:6" x14ac:dyDescent="0.25">
      <c r="B852" s="330"/>
      <c r="C852" s="330"/>
      <c r="D852" s="330"/>
      <c r="E852" s="330"/>
      <c r="F852" s="330"/>
    </row>
    <row r="853" spans="2:6" x14ac:dyDescent="0.25">
      <c r="B853" s="330"/>
      <c r="C853" s="330"/>
      <c r="D853" s="330"/>
      <c r="E853" s="330"/>
      <c r="F853" s="330"/>
    </row>
    <row r="854" spans="2:6" x14ac:dyDescent="0.25">
      <c r="B854" s="330"/>
      <c r="C854" s="330"/>
      <c r="D854" s="330"/>
      <c r="E854" s="330"/>
      <c r="F854" s="330"/>
    </row>
    <row r="855" spans="2:6" x14ac:dyDescent="0.25">
      <c r="B855" s="330"/>
      <c r="C855" s="330"/>
      <c r="D855" s="330"/>
      <c r="E855" s="330"/>
      <c r="F855" s="330"/>
    </row>
    <row r="856" spans="2:6" x14ac:dyDescent="0.25">
      <c r="B856" s="330"/>
      <c r="C856" s="330"/>
      <c r="D856" s="330"/>
      <c r="E856" s="330"/>
      <c r="F856" s="330"/>
    </row>
    <row r="857" spans="2:6" x14ac:dyDescent="0.25">
      <c r="B857" s="330"/>
      <c r="C857" s="330"/>
      <c r="D857" s="330"/>
      <c r="E857" s="330"/>
      <c r="F857" s="330"/>
    </row>
    <row r="858" spans="2:6" x14ac:dyDescent="0.25">
      <c r="B858" s="330"/>
      <c r="C858" s="330"/>
      <c r="D858" s="330"/>
      <c r="E858" s="330"/>
      <c r="F858" s="330"/>
    </row>
    <row r="859" spans="2:6" x14ac:dyDescent="0.25">
      <c r="B859" s="330"/>
      <c r="C859" s="330"/>
      <c r="D859" s="330"/>
      <c r="E859" s="330"/>
      <c r="F859" s="330"/>
    </row>
    <row r="860" spans="2:6" x14ac:dyDescent="0.25">
      <c r="B860" s="330"/>
      <c r="C860" s="330"/>
      <c r="D860" s="330"/>
      <c r="E860" s="330"/>
      <c r="F860" s="330"/>
    </row>
    <row r="861" spans="2:6" x14ac:dyDescent="0.25">
      <c r="B861" s="330"/>
      <c r="C861" s="330"/>
      <c r="D861" s="330"/>
      <c r="E861" s="330"/>
      <c r="F861" s="330"/>
    </row>
    <row r="862" spans="2:6" x14ac:dyDescent="0.25">
      <c r="B862" s="330"/>
      <c r="C862" s="330"/>
      <c r="D862" s="330"/>
      <c r="E862" s="330"/>
      <c r="F862" s="330"/>
    </row>
    <row r="863" spans="2:6" x14ac:dyDescent="0.25">
      <c r="B863" s="330"/>
      <c r="C863" s="330"/>
      <c r="D863" s="330"/>
      <c r="E863" s="330"/>
      <c r="F863" s="330"/>
    </row>
    <row r="864" spans="2:6" x14ac:dyDescent="0.25">
      <c r="B864" s="330"/>
      <c r="C864" s="330"/>
      <c r="D864" s="330"/>
      <c r="E864" s="330"/>
      <c r="F864" s="330"/>
    </row>
    <row r="865" spans="2:6" x14ac:dyDescent="0.25">
      <c r="B865" s="330"/>
      <c r="C865" s="330"/>
      <c r="D865" s="330"/>
      <c r="E865" s="330"/>
      <c r="F865" s="330"/>
    </row>
    <row r="866" spans="2:6" x14ac:dyDescent="0.25">
      <c r="B866" s="330"/>
      <c r="C866" s="330"/>
      <c r="D866" s="330"/>
      <c r="E866" s="330"/>
      <c r="F866" s="330"/>
    </row>
    <row r="867" spans="2:6" x14ac:dyDescent="0.25">
      <c r="B867" s="330"/>
      <c r="C867" s="330"/>
      <c r="D867" s="330"/>
      <c r="E867" s="330"/>
      <c r="F867" s="330"/>
    </row>
    <row r="868" spans="2:6" x14ac:dyDescent="0.25">
      <c r="B868" s="330"/>
      <c r="C868" s="330"/>
      <c r="D868" s="330"/>
      <c r="E868" s="330"/>
      <c r="F868" s="330"/>
    </row>
    <row r="869" spans="2:6" x14ac:dyDescent="0.25">
      <c r="B869" s="330"/>
      <c r="C869" s="330"/>
      <c r="D869" s="330"/>
      <c r="E869" s="330"/>
      <c r="F869" s="330"/>
    </row>
    <row r="870" spans="2:6" x14ac:dyDescent="0.25">
      <c r="B870" s="330"/>
      <c r="C870" s="330"/>
      <c r="D870" s="330"/>
      <c r="E870" s="330"/>
      <c r="F870" s="330"/>
    </row>
    <row r="871" spans="2:6" x14ac:dyDescent="0.25">
      <c r="B871" s="330"/>
      <c r="C871" s="330"/>
      <c r="D871" s="330"/>
      <c r="E871" s="330"/>
      <c r="F871" s="330"/>
    </row>
    <row r="872" spans="2:6" x14ac:dyDescent="0.25">
      <c r="B872" s="330"/>
      <c r="C872" s="330"/>
      <c r="D872" s="330"/>
      <c r="E872" s="330"/>
      <c r="F872" s="330"/>
    </row>
    <row r="873" spans="2:6" x14ac:dyDescent="0.25">
      <c r="B873" s="330"/>
      <c r="C873" s="330"/>
      <c r="D873" s="330"/>
      <c r="E873" s="330"/>
      <c r="F873" s="330"/>
    </row>
    <row r="874" spans="2:6" x14ac:dyDescent="0.25">
      <c r="B874" s="330"/>
      <c r="C874" s="330"/>
      <c r="D874" s="330"/>
      <c r="E874" s="330"/>
      <c r="F874" s="330"/>
    </row>
    <row r="875" spans="2:6" x14ac:dyDescent="0.25">
      <c r="B875" s="330"/>
      <c r="C875" s="330"/>
      <c r="D875" s="330"/>
      <c r="E875" s="330"/>
      <c r="F875" s="330"/>
    </row>
    <row r="876" spans="2:6" x14ac:dyDescent="0.25">
      <c r="B876" s="330"/>
      <c r="C876" s="330"/>
      <c r="D876" s="330"/>
      <c r="E876" s="330"/>
      <c r="F876" s="330"/>
    </row>
    <row r="877" spans="2:6" x14ac:dyDescent="0.25">
      <c r="B877" s="330"/>
      <c r="C877" s="330"/>
      <c r="D877" s="330"/>
      <c r="E877" s="330"/>
      <c r="F877" s="330"/>
    </row>
    <row r="878" spans="2:6" x14ac:dyDescent="0.25">
      <c r="B878" s="330"/>
      <c r="C878" s="330"/>
      <c r="D878" s="330"/>
      <c r="E878" s="330"/>
      <c r="F878" s="330"/>
    </row>
    <row r="879" spans="2:6" x14ac:dyDescent="0.25">
      <c r="B879" s="330"/>
      <c r="C879" s="330"/>
      <c r="D879" s="330"/>
      <c r="E879" s="330"/>
      <c r="F879" s="330"/>
    </row>
    <row r="880" spans="2:6" x14ac:dyDescent="0.25">
      <c r="B880" s="330"/>
      <c r="C880" s="330"/>
      <c r="D880" s="330"/>
      <c r="E880" s="330"/>
      <c r="F880" s="330"/>
    </row>
    <row r="881" spans="2:6" x14ac:dyDescent="0.25">
      <c r="B881" s="330"/>
      <c r="C881" s="330"/>
      <c r="D881" s="330"/>
      <c r="E881" s="330"/>
      <c r="F881" s="330"/>
    </row>
    <row r="882" spans="2:6" x14ac:dyDescent="0.25">
      <c r="B882" s="330"/>
      <c r="C882" s="330"/>
      <c r="D882" s="330"/>
      <c r="E882" s="330"/>
      <c r="F882" s="330"/>
    </row>
    <row r="883" spans="2:6" x14ac:dyDescent="0.25">
      <c r="B883" s="330"/>
      <c r="C883" s="330"/>
      <c r="D883" s="330"/>
      <c r="E883" s="330"/>
      <c r="F883" s="330"/>
    </row>
    <row r="884" spans="2:6" x14ac:dyDescent="0.25">
      <c r="B884" s="330"/>
      <c r="C884" s="330"/>
      <c r="D884" s="330"/>
      <c r="E884" s="330"/>
      <c r="F884" s="330"/>
    </row>
    <row r="885" spans="2:6" x14ac:dyDescent="0.25">
      <c r="B885" s="330"/>
      <c r="C885" s="330"/>
      <c r="D885" s="330"/>
      <c r="E885" s="330"/>
      <c r="F885" s="330"/>
    </row>
    <row r="886" spans="2:6" x14ac:dyDescent="0.25">
      <c r="B886" s="330"/>
      <c r="C886" s="330"/>
      <c r="D886" s="330"/>
      <c r="E886" s="330"/>
      <c r="F886" s="330"/>
    </row>
    <row r="887" spans="2:6" x14ac:dyDescent="0.25">
      <c r="B887" s="330"/>
      <c r="C887" s="330"/>
      <c r="D887" s="330"/>
      <c r="E887" s="330"/>
      <c r="F887" s="330"/>
    </row>
    <row r="888" spans="2:6" x14ac:dyDescent="0.25">
      <c r="B888" s="330"/>
      <c r="C888" s="330"/>
      <c r="D888" s="330"/>
      <c r="E888" s="330"/>
      <c r="F888" s="330"/>
    </row>
    <row r="889" spans="2:6" x14ac:dyDescent="0.25">
      <c r="B889" s="330"/>
      <c r="C889" s="330"/>
      <c r="D889" s="330"/>
      <c r="E889" s="330"/>
      <c r="F889" s="330"/>
    </row>
    <row r="890" spans="2:6" x14ac:dyDescent="0.25">
      <c r="B890" s="330"/>
      <c r="C890" s="330"/>
      <c r="D890" s="330"/>
      <c r="E890" s="330"/>
      <c r="F890" s="330"/>
    </row>
    <row r="891" spans="2:6" x14ac:dyDescent="0.25">
      <c r="B891" s="330"/>
      <c r="C891" s="330"/>
      <c r="D891" s="330"/>
      <c r="E891" s="330"/>
      <c r="F891" s="330"/>
    </row>
    <row r="892" spans="2:6" x14ac:dyDescent="0.25">
      <c r="B892" s="330"/>
      <c r="C892" s="330"/>
      <c r="D892" s="330"/>
      <c r="E892" s="330"/>
      <c r="F892" s="330"/>
    </row>
    <row r="893" spans="2:6" x14ac:dyDescent="0.25">
      <c r="B893" s="330"/>
      <c r="C893" s="330"/>
      <c r="D893" s="330"/>
      <c r="E893" s="330"/>
      <c r="F893" s="330"/>
    </row>
    <row r="894" spans="2:6" x14ac:dyDescent="0.25">
      <c r="B894" s="330"/>
      <c r="C894" s="330"/>
      <c r="D894" s="330"/>
      <c r="E894" s="330"/>
      <c r="F894" s="330"/>
    </row>
    <row r="895" spans="2:6" x14ac:dyDescent="0.25">
      <c r="B895" s="330"/>
      <c r="C895" s="330"/>
      <c r="D895" s="330"/>
      <c r="E895" s="330"/>
      <c r="F895" s="330"/>
    </row>
    <row r="896" spans="2:6" x14ac:dyDescent="0.25">
      <c r="B896" s="330"/>
      <c r="C896" s="330"/>
      <c r="D896" s="330"/>
      <c r="E896" s="330"/>
      <c r="F896" s="330"/>
    </row>
    <row r="897" spans="2:6" x14ac:dyDescent="0.25">
      <c r="B897" s="330"/>
      <c r="C897" s="330"/>
      <c r="D897" s="330"/>
      <c r="E897" s="330"/>
      <c r="F897" s="330"/>
    </row>
    <row r="898" spans="2:6" x14ac:dyDescent="0.25">
      <c r="B898" s="330"/>
      <c r="C898" s="330"/>
      <c r="D898" s="330"/>
      <c r="E898" s="330"/>
      <c r="F898" s="330"/>
    </row>
    <row r="899" spans="2:6" x14ac:dyDescent="0.25">
      <c r="B899" s="330"/>
      <c r="C899" s="330"/>
      <c r="D899" s="330"/>
      <c r="E899" s="330"/>
      <c r="F899" s="330"/>
    </row>
    <row r="900" spans="2:6" x14ac:dyDescent="0.25">
      <c r="B900" s="330"/>
      <c r="C900" s="330"/>
      <c r="D900" s="330"/>
      <c r="E900" s="330"/>
      <c r="F900" s="330"/>
    </row>
    <row r="901" spans="2:6" x14ac:dyDescent="0.25">
      <c r="B901" s="330"/>
      <c r="C901" s="330"/>
      <c r="D901" s="330"/>
      <c r="E901" s="330"/>
      <c r="F901" s="330"/>
    </row>
    <row r="902" spans="2:6" x14ac:dyDescent="0.25">
      <c r="B902" s="330"/>
      <c r="C902" s="330"/>
      <c r="D902" s="330"/>
      <c r="E902" s="330"/>
      <c r="F902" s="330"/>
    </row>
    <row r="903" spans="2:6" x14ac:dyDescent="0.25">
      <c r="B903" s="330"/>
      <c r="C903" s="330"/>
      <c r="D903" s="330"/>
      <c r="E903" s="330"/>
      <c r="F903" s="330"/>
    </row>
    <row r="904" spans="2:6" x14ac:dyDescent="0.25">
      <c r="B904" s="330"/>
      <c r="C904" s="330"/>
      <c r="D904" s="330"/>
      <c r="E904" s="330"/>
      <c r="F904" s="330"/>
    </row>
    <row r="905" spans="2:6" x14ac:dyDescent="0.25">
      <c r="B905" s="330"/>
      <c r="C905" s="330"/>
      <c r="D905" s="330"/>
      <c r="E905" s="330"/>
      <c r="F905" s="330"/>
    </row>
    <row r="906" spans="2:6" x14ac:dyDescent="0.25">
      <c r="B906" s="330"/>
      <c r="C906" s="330"/>
      <c r="D906" s="330"/>
      <c r="E906" s="330"/>
      <c r="F906" s="330"/>
    </row>
    <row r="907" spans="2:6" x14ac:dyDescent="0.25">
      <c r="B907" s="330"/>
      <c r="C907" s="330"/>
      <c r="D907" s="330"/>
      <c r="E907" s="330"/>
      <c r="F907" s="330"/>
    </row>
    <row r="908" spans="2:6" x14ac:dyDescent="0.25">
      <c r="B908" s="330"/>
      <c r="C908" s="330"/>
      <c r="D908" s="330"/>
      <c r="E908" s="330"/>
      <c r="F908" s="330"/>
    </row>
    <row r="909" spans="2:6" x14ac:dyDescent="0.25">
      <c r="B909" s="330"/>
      <c r="C909" s="330"/>
      <c r="D909" s="330"/>
      <c r="E909" s="330"/>
      <c r="F909" s="330"/>
    </row>
    <row r="910" spans="2:6" x14ac:dyDescent="0.25">
      <c r="B910" s="330"/>
      <c r="C910" s="330"/>
      <c r="D910" s="330"/>
      <c r="E910" s="330"/>
      <c r="F910" s="330"/>
    </row>
    <row r="911" spans="2:6" x14ac:dyDescent="0.25">
      <c r="B911" s="330"/>
      <c r="C911" s="330"/>
      <c r="D911" s="330"/>
      <c r="E911" s="330"/>
      <c r="F911" s="330"/>
    </row>
    <row r="912" spans="2:6" x14ac:dyDescent="0.25">
      <c r="B912" s="330"/>
      <c r="C912" s="330"/>
      <c r="D912" s="330"/>
      <c r="E912" s="330"/>
      <c r="F912" s="330"/>
    </row>
    <row r="913" spans="2:6" x14ac:dyDescent="0.25">
      <c r="B913" s="330"/>
      <c r="C913" s="330"/>
      <c r="D913" s="330"/>
      <c r="E913" s="330"/>
      <c r="F913" s="330"/>
    </row>
    <row r="914" spans="2:6" x14ac:dyDescent="0.25">
      <c r="B914" s="330"/>
      <c r="C914" s="330"/>
      <c r="D914" s="330"/>
      <c r="E914" s="330"/>
      <c r="F914" s="330"/>
    </row>
    <row r="915" spans="2:6" x14ac:dyDescent="0.25">
      <c r="B915" s="330"/>
      <c r="C915" s="330"/>
      <c r="D915" s="330"/>
      <c r="E915" s="330"/>
      <c r="F915" s="330"/>
    </row>
    <row r="916" spans="2:6" x14ac:dyDescent="0.25">
      <c r="B916" s="330"/>
      <c r="C916" s="330"/>
      <c r="D916" s="330"/>
      <c r="E916" s="330"/>
      <c r="F916" s="330"/>
    </row>
    <row r="917" spans="2:6" x14ac:dyDescent="0.25">
      <c r="B917" s="330"/>
      <c r="C917" s="330"/>
      <c r="D917" s="330"/>
      <c r="E917" s="330"/>
      <c r="F917" s="330"/>
    </row>
    <row r="918" spans="2:6" x14ac:dyDescent="0.25">
      <c r="B918" s="330"/>
      <c r="C918" s="330"/>
      <c r="D918" s="330"/>
      <c r="E918" s="330"/>
      <c r="F918" s="330"/>
    </row>
    <row r="919" spans="2:6" x14ac:dyDescent="0.25">
      <c r="B919" s="330"/>
      <c r="C919" s="330"/>
      <c r="D919" s="330"/>
      <c r="E919" s="330"/>
      <c r="F919" s="330"/>
    </row>
    <row r="920" spans="2:6" x14ac:dyDescent="0.25">
      <c r="B920" s="330"/>
      <c r="C920" s="330"/>
      <c r="D920" s="330"/>
      <c r="E920" s="330"/>
      <c r="F920" s="330"/>
    </row>
    <row r="921" spans="2:6" x14ac:dyDescent="0.25">
      <c r="B921" s="330"/>
      <c r="C921" s="330"/>
      <c r="D921" s="330"/>
      <c r="E921" s="330"/>
      <c r="F921" s="330"/>
    </row>
    <row r="922" spans="2:6" x14ac:dyDescent="0.25">
      <c r="B922" s="330"/>
      <c r="C922" s="330"/>
      <c r="D922" s="330"/>
      <c r="E922" s="330"/>
      <c r="F922" s="330"/>
    </row>
    <row r="923" spans="2:6" x14ac:dyDescent="0.25">
      <c r="B923" s="330"/>
      <c r="C923" s="330"/>
      <c r="D923" s="330"/>
      <c r="E923" s="330"/>
      <c r="F923" s="330"/>
    </row>
    <row r="924" spans="2:6" x14ac:dyDescent="0.25">
      <c r="B924" s="330"/>
      <c r="C924" s="330"/>
      <c r="D924" s="330"/>
      <c r="E924" s="330"/>
      <c r="F924" s="330"/>
    </row>
    <row r="925" spans="2:6" x14ac:dyDescent="0.25">
      <c r="B925" s="330"/>
      <c r="C925" s="330"/>
      <c r="D925" s="330"/>
      <c r="E925" s="330"/>
      <c r="F925" s="330"/>
    </row>
    <row r="926" spans="2:6" x14ac:dyDescent="0.25">
      <c r="B926" s="330"/>
      <c r="C926" s="330"/>
      <c r="D926" s="330"/>
      <c r="E926" s="330"/>
      <c r="F926" s="330"/>
    </row>
    <row r="927" spans="2:6" x14ac:dyDescent="0.25">
      <c r="B927" s="330"/>
      <c r="C927" s="330"/>
      <c r="D927" s="330"/>
      <c r="E927" s="330"/>
      <c r="F927" s="330"/>
    </row>
    <row r="928" spans="2:6" x14ac:dyDescent="0.25">
      <c r="B928" s="330"/>
      <c r="C928" s="330"/>
      <c r="D928" s="330"/>
      <c r="E928" s="330"/>
      <c r="F928" s="330"/>
    </row>
    <row r="929" spans="2:6" x14ac:dyDescent="0.25">
      <c r="B929" s="330"/>
      <c r="C929" s="330"/>
      <c r="D929" s="330"/>
      <c r="E929" s="330"/>
      <c r="F929" s="330"/>
    </row>
    <row r="930" spans="2:6" x14ac:dyDescent="0.25">
      <c r="B930" s="330"/>
      <c r="C930" s="330"/>
      <c r="D930" s="330"/>
      <c r="E930" s="330"/>
      <c r="F930" s="330"/>
    </row>
    <row r="931" spans="2:6" x14ac:dyDescent="0.25">
      <c r="B931" s="330"/>
      <c r="C931" s="330"/>
      <c r="D931" s="330"/>
      <c r="E931" s="330"/>
      <c r="F931" s="330"/>
    </row>
    <row r="932" spans="2:6" x14ac:dyDescent="0.25">
      <c r="B932" s="330"/>
      <c r="C932" s="330"/>
      <c r="D932" s="330"/>
      <c r="E932" s="330"/>
      <c r="F932" s="330"/>
    </row>
    <row r="933" spans="2:6" x14ac:dyDescent="0.25">
      <c r="B933" s="330"/>
      <c r="C933" s="330"/>
      <c r="D933" s="330"/>
      <c r="E933" s="330"/>
      <c r="F933" s="330"/>
    </row>
    <row r="934" spans="2:6" x14ac:dyDescent="0.25">
      <c r="B934" s="330"/>
      <c r="C934" s="330"/>
      <c r="D934" s="330"/>
      <c r="E934" s="330"/>
      <c r="F934" s="330"/>
    </row>
    <row r="935" spans="2:6" x14ac:dyDescent="0.25">
      <c r="B935" s="330"/>
      <c r="C935" s="330"/>
      <c r="D935" s="330"/>
      <c r="E935" s="330"/>
      <c r="F935" s="330"/>
    </row>
    <row r="936" spans="2:6" x14ac:dyDescent="0.25">
      <c r="B936" s="330"/>
      <c r="C936" s="330"/>
      <c r="D936" s="330"/>
      <c r="E936" s="330"/>
      <c r="F936" s="330"/>
    </row>
    <row r="937" spans="2:6" x14ac:dyDescent="0.25">
      <c r="B937" s="330"/>
      <c r="C937" s="330"/>
      <c r="D937" s="330"/>
      <c r="E937" s="330"/>
      <c r="F937" s="330"/>
    </row>
    <row r="938" spans="2:6" x14ac:dyDescent="0.25">
      <c r="B938" s="330"/>
      <c r="C938" s="330"/>
      <c r="D938" s="330"/>
      <c r="E938" s="330"/>
      <c r="F938" s="330"/>
    </row>
    <row r="939" spans="2:6" x14ac:dyDescent="0.25">
      <c r="B939" s="330"/>
      <c r="C939" s="330"/>
      <c r="D939" s="330"/>
      <c r="E939" s="330"/>
      <c r="F939" s="330"/>
    </row>
    <row r="940" spans="2:6" x14ac:dyDescent="0.25">
      <c r="B940" s="330"/>
      <c r="C940" s="330"/>
      <c r="D940" s="330"/>
      <c r="E940" s="330"/>
      <c r="F940" s="330"/>
    </row>
    <row r="941" spans="2:6" x14ac:dyDescent="0.25">
      <c r="B941" s="330"/>
      <c r="C941" s="330"/>
      <c r="D941" s="330"/>
      <c r="E941" s="330"/>
      <c r="F941" s="330"/>
    </row>
    <row r="942" spans="2:6" x14ac:dyDescent="0.25">
      <c r="B942" s="330"/>
      <c r="C942" s="330"/>
      <c r="D942" s="330"/>
      <c r="E942" s="330"/>
      <c r="F942" s="330"/>
    </row>
    <row r="943" spans="2:6" x14ac:dyDescent="0.25">
      <c r="B943" s="330"/>
      <c r="C943" s="330"/>
      <c r="D943" s="330"/>
      <c r="E943" s="330"/>
      <c r="F943" s="330"/>
    </row>
    <row r="944" spans="2:6" x14ac:dyDescent="0.25">
      <c r="B944" s="330"/>
      <c r="C944" s="330"/>
      <c r="D944" s="330"/>
      <c r="E944" s="330"/>
      <c r="F944" s="330"/>
    </row>
    <row r="945" spans="2:6" x14ac:dyDescent="0.25">
      <c r="B945" s="330"/>
      <c r="C945" s="330"/>
      <c r="D945" s="330"/>
      <c r="E945" s="330"/>
      <c r="F945" s="330"/>
    </row>
    <row r="946" spans="2:6" x14ac:dyDescent="0.25">
      <c r="B946" s="330"/>
      <c r="C946" s="330"/>
      <c r="D946" s="330"/>
      <c r="E946" s="330"/>
      <c r="F946" s="330"/>
    </row>
    <row r="947" spans="2:6" x14ac:dyDescent="0.25">
      <c r="B947" s="330"/>
      <c r="C947" s="330"/>
      <c r="D947" s="330"/>
      <c r="E947" s="330"/>
      <c r="F947" s="330"/>
    </row>
    <row r="948" spans="2:6" x14ac:dyDescent="0.25">
      <c r="B948" s="330"/>
      <c r="C948" s="330"/>
      <c r="D948" s="330"/>
      <c r="E948" s="330"/>
      <c r="F948" s="330"/>
    </row>
    <row r="949" spans="2:6" x14ac:dyDescent="0.25">
      <c r="B949" s="330"/>
      <c r="C949" s="330"/>
      <c r="D949" s="330"/>
      <c r="E949" s="330"/>
      <c r="F949" s="330"/>
    </row>
    <row r="950" spans="2:6" x14ac:dyDescent="0.25">
      <c r="B950" s="330"/>
      <c r="C950" s="330"/>
      <c r="D950" s="330"/>
      <c r="E950" s="330"/>
      <c r="F950" s="330"/>
    </row>
    <row r="951" spans="2:6" x14ac:dyDescent="0.25">
      <c r="B951" s="330"/>
      <c r="C951" s="330"/>
      <c r="D951" s="330"/>
      <c r="E951" s="330"/>
      <c r="F951" s="330"/>
    </row>
    <row r="952" spans="2:6" x14ac:dyDescent="0.25">
      <c r="B952" s="330"/>
      <c r="C952" s="330"/>
      <c r="D952" s="330"/>
      <c r="E952" s="330"/>
      <c r="F952" s="330"/>
    </row>
    <row r="953" spans="2:6" x14ac:dyDescent="0.25">
      <c r="B953" s="330"/>
      <c r="C953" s="330"/>
      <c r="D953" s="330"/>
      <c r="E953" s="330"/>
      <c r="F953" s="330"/>
    </row>
    <row r="954" spans="2:6" x14ac:dyDescent="0.25">
      <c r="B954" s="330"/>
      <c r="C954" s="330"/>
      <c r="D954" s="330"/>
      <c r="E954" s="330"/>
      <c r="F954" s="330"/>
    </row>
    <row r="955" spans="2:6" x14ac:dyDescent="0.25">
      <c r="B955" s="330"/>
      <c r="C955" s="330"/>
      <c r="D955" s="330"/>
      <c r="E955" s="330"/>
      <c r="F955" s="330"/>
    </row>
    <row r="956" spans="2:6" x14ac:dyDescent="0.25">
      <c r="B956" s="330"/>
      <c r="C956" s="330"/>
      <c r="D956" s="330"/>
      <c r="E956" s="330"/>
      <c r="F956" s="330"/>
    </row>
    <row r="957" spans="2:6" x14ac:dyDescent="0.25">
      <c r="B957" s="330"/>
      <c r="C957" s="330"/>
      <c r="D957" s="330"/>
      <c r="E957" s="330"/>
      <c r="F957" s="330"/>
    </row>
    <row r="958" spans="2:6" x14ac:dyDescent="0.25">
      <c r="B958" s="330"/>
      <c r="C958" s="330"/>
      <c r="D958" s="330"/>
      <c r="E958" s="330"/>
      <c r="F958" s="330"/>
    </row>
    <row r="959" spans="2:6" x14ac:dyDescent="0.25">
      <c r="B959" s="330"/>
      <c r="C959" s="330"/>
      <c r="D959" s="330"/>
      <c r="E959" s="330"/>
      <c r="F959" s="330"/>
    </row>
    <row r="960" spans="2:6" x14ac:dyDescent="0.25">
      <c r="B960" s="330"/>
      <c r="C960" s="330"/>
      <c r="D960" s="330"/>
      <c r="E960" s="330"/>
      <c r="F960" s="330"/>
    </row>
    <row r="961" spans="2:6" x14ac:dyDescent="0.25">
      <c r="B961" s="330"/>
      <c r="C961" s="330"/>
      <c r="D961" s="330"/>
      <c r="E961" s="330"/>
      <c r="F961" s="330"/>
    </row>
    <row r="962" spans="2:6" x14ac:dyDescent="0.25">
      <c r="B962" s="330"/>
      <c r="C962" s="330"/>
      <c r="D962" s="330"/>
      <c r="E962" s="330"/>
      <c r="F962" s="330"/>
    </row>
    <row r="963" spans="2:6" x14ac:dyDescent="0.25">
      <c r="B963" s="330"/>
      <c r="C963" s="330"/>
      <c r="D963" s="330"/>
      <c r="E963" s="330"/>
      <c r="F963" s="330"/>
    </row>
    <row r="964" spans="2:6" x14ac:dyDescent="0.25">
      <c r="B964" s="330"/>
      <c r="C964" s="330"/>
      <c r="D964" s="330"/>
      <c r="E964" s="330"/>
      <c r="F964" s="330"/>
    </row>
    <row r="965" spans="2:6" x14ac:dyDescent="0.25">
      <c r="B965" s="330"/>
      <c r="C965" s="330"/>
      <c r="D965" s="330"/>
      <c r="E965" s="330"/>
      <c r="F965" s="330"/>
    </row>
    <row r="966" spans="2:6" x14ac:dyDescent="0.25">
      <c r="B966" s="330"/>
      <c r="C966" s="330"/>
      <c r="D966" s="330"/>
      <c r="E966" s="330"/>
      <c r="F966" s="330"/>
    </row>
    <row r="967" spans="2:6" x14ac:dyDescent="0.25">
      <c r="B967" s="330"/>
      <c r="C967" s="330"/>
      <c r="D967" s="330"/>
      <c r="E967" s="330"/>
      <c r="F967" s="330"/>
    </row>
    <row r="968" spans="2:6" x14ac:dyDescent="0.25">
      <c r="B968" s="330"/>
      <c r="C968" s="330"/>
      <c r="D968" s="330"/>
      <c r="E968" s="330"/>
      <c r="F968" s="330"/>
    </row>
    <row r="969" spans="2:6" x14ac:dyDescent="0.25">
      <c r="B969" s="330"/>
      <c r="C969" s="330"/>
      <c r="D969" s="330"/>
      <c r="E969" s="330"/>
      <c r="F969" s="330"/>
    </row>
    <row r="970" spans="2:6" x14ac:dyDescent="0.25">
      <c r="B970" s="330"/>
      <c r="C970" s="330"/>
      <c r="D970" s="330"/>
      <c r="E970" s="330"/>
      <c r="F970" s="330"/>
    </row>
    <row r="971" spans="2:6" x14ac:dyDescent="0.25">
      <c r="B971" s="330"/>
      <c r="C971" s="330"/>
      <c r="D971" s="330"/>
      <c r="E971" s="330"/>
      <c r="F971" s="330"/>
    </row>
    <row r="972" spans="2:6" x14ac:dyDescent="0.25">
      <c r="B972" s="330"/>
      <c r="C972" s="330"/>
      <c r="D972" s="330"/>
      <c r="E972" s="330"/>
      <c r="F972" s="330"/>
    </row>
    <row r="973" spans="2:6" x14ac:dyDescent="0.25">
      <c r="B973" s="330"/>
      <c r="C973" s="330"/>
      <c r="D973" s="330"/>
      <c r="E973" s="330"/>
      <c r="F973" s="330"/>
    </row>
    <row r="974" spans="2:6" x14ac:dyDescent="0.25">
      <c r="B974" s="330"/>
      <c r="C974" s="330"/>
      <c r="D974" s="330"/>
      <c r="E974" s="330"/>
      <c r="F974" s="330"/>
    </row>
    <row r="975" spans="2:6" x14ac:dyDescent="0.25">
      <c r="B975" s="330"/>
      <c r="C975" s="330"/>
      <c r="D975" s="330"/>
      <c r="E975" s="330"/>
      <c r="F975" s="330"/>
    </row>
    <row r="976" spans="2:6" x14ac:dyDescent="0.25">
      <c r="B976" s="330"/>
      <c r="C976" s="330"/>
      <c r="D976" s="330"/>
      <c r="E976" s="330"/>
      <c r="F976" s="330"/>
    </row>
    <row r="977" spans="2:6" x14ac:dyDescent="0.25">
      <c r="B977" s="330"/>
      <c r="C977" s="330"/>
      <c r="D977" s="330"/>
      <c r="E977" s="330"/>
      <c r="F977" s="330"/>
    </row>
    <row r="978" spans="2:6" x14ac:dyDescent="0.25">
      <c r="B978" s="330"/>
      <c r="C978" s="330"/>
      <c r="D978" s="330"/>
      <c r="E978" s="330"/>
      <c r="F978" s="330"/>
    </row>
    <row r="979" spans="2:6" x14ac:dyDescent="0.25">
      <c r="B979" s="330"/>
      <c r="C979" s="330"/>
      <c r="D979" s="330"/>
      <c r="E979" s="330"/>
      <c r="F979" s="330"/>
    </row>
    <row r="980" spans="2:6" x14ac:dyDescent="0.25">
      <c r="B980" s="330"/>
      <c r="C980" s="330"/>
      <c r="D980" s="330"/>
      <c r="E980" s="330"/>
      <c r="F980" s="330"/>
    </row>
    <row r="981" spans="2:6" x14ac:dyDescent="0.25">
      <c r="B981" s="330"/>
      <c r="C981" s="330"/>
      <c r="D981" s="330"/>
      <c r="E981" s="330"/>
      <c r="F981" s="330"/>
    </row>
    <row r="982" spans="2:6" x14ac:dyDescent="0.25">
      <c r="B982" s="330"/>
      <c r="C982" s="330"/>
      <c r="D982" s="330"/>
      <c r="E982" s="330"/>
      <c r="F982" s="330"/>
    </row>
    <row r="983" spans="2:6" x14ac:dyDescent="0.25">
      <c r="B983" s="330"/>
      <c r="C983" s="330"/>
      <c r="D983" s="330"/>
      <c r="E983" s="330"/>
      <c r="F983" s="330"/>
    </row>
    <row r="984" spans="2:6" x14ac:dyDescent="0.25">
      <c r="B984" s="330"/>
      <c r="C984" s="330"/>
      <c r="D984" s="330"/>
      <c r="E984" s="330"/>
      <c r="F984" s="330"/>
    </row>
    <row r="985" spans="2:6" x14ac:dyDescent="0.25">
      <c r="B985" s="330"/>
      <c r="C985" s="330"/>
      <c r="D985" s="330"/>
      <c r="E985" s="330"/>
      <c r="F985" s="330"/>
    </row>
    <row r="986" spans="2:6" x14ac:dyDescent="0.25">
      <c r="B986" s="330"/>
      <c r="C986" s="330"/>
      <c r="D986" s="330"/>
      <c r="E986" s="330"/>
      <c r="F986" s="330"/>
    </row>
    <row r="987" spans="2:6" x14ac:dyDescent="0.25">
      <c r="B987" s="330"/>
      <c r="C987" s="330"/>
      <c r="D987" s="330"/>
      <c r="E987" s="330"/>
      <c r="F987" s="330"/>
    </row>
    <row r="988" spans="2:6" x14ac:dyDescent="0.25">
      <c r="B988" s="330"/>
      <c r="C988" s="330"/>
      <c r="D988" s="330"/>
      <c r="E988" s="330"/>
      <c r="F988" s="330"/>
    </row>
    <row r="989" spans="2:6" x14ac:dyDescent="0.25">
      <c r="B989" s="330"/>
      <c r="C989" s="330"/>
      <c r="D989" s="330"/>
      <c r="E989" s="330"/>
      <c r="F989" s="330"/>
    </row>
    <row r="990" spans="2:6" x14ac:dyDescent="0.25">
      <c r="B990" s="330"/>
      <c r="C990" s="330"/>
      <c r="D990" s="330"/>
      <c r="E990" s="330"/>
      <c r="F990" s="330"/>
    </row>
    <row r="991" spans="2:6" x14ac:dyDescent="0.25">
      <c r="B991" s="330"/>
      <c r="C991" s="330"/>
      <c r="D991" s="330"/>
      <c r="E991" s="330"/>
      <c r="F991" s="330"/>
    </row>
    <row r="992" spans="2:6" x14ac:dyDescent="0.25">
      <c r="B992" s="330"/>
      <c r="C992" s="330"/>
      <c r="D992" s="330"/>
      <c r="E992" s="330"/>
      <c r="F992" s="330"/>
    </row>
    <row r="993" spans="2:6" x14ac:dyDescent="0.25">
      <c r="B993" s="330"/>
      <c r="C993" s="330"/>
      <c r="D993" s="330"/>
      <c r="E993" s="330"/>
      <c r="F993" s="330"/>
    </row>
    <row r="994" spans="2:6" x14ac:dyDescent="0.25">
      <c r="B994" s="330"/>
      <c r="C994" s="330"/>
      <c r="D994" s="330"/>
      <c r="E994" s="330"/>
      <c r="F994" s="330"/>
    </row>
    <row r="995" spans="2:6" x14ac:dyDescent="0.25">
      <c r="B995" s="330"/>
      <c r="C995" s="330"/>
      <c r="D995" s="330"/>
      <c r="E995" s="330"/>
      <c r="F995" s="330"/>
    </row>
    <row r="996" spans="2:6" x14ac:dyDescent="0.25">
      <c r="B996" s="330"/>
      <c r="C996" s="330"/>
      <c r="D996" s="330"/>
      <c r="E996" s="330"/>
      <c r="F996" s="330"/>
    </row>
    <row r="997" spans="2:6" x14ac:dyDescent="0.25">
      <c r="B997" s="330"/>
      <c r="C997" s="330"/>
      <c r="D997" s="330"/>
      <c r="E997" s="330"/>
      <c r="F997" s="330"/>
    </row>
    <row r="998" spans="2:6" x14ac:dyDescent="0.25">
      <c r="B998" s="330"/>
      <c r="C998" s="330"/>
      <c r="D998" s="330"/>
      <c r="E998" s="330"/>
      <c r="F998" s="330"/>
    </row>
    <row r="999" spans="2:6" x14ac:dyDescent="0.25">
      <c r="B999" s="330"/>
      <c r="C999" s="330"/>
      <c r="D999" s="330"/>
      <c r="E999" s="330"/>
      <c r="F999" s="330"/>
    </row>
    <row r="1000" spans="2:6" x14ac:dyDescent="0.25">
      <c r="B1000" s="330"/>
      <c r="C1000" s="330"/>
      <c r="D1000" s="330"/>
      <c r="E1000" s="330"/>
      <c r="F1000" s="330"/>
    </row>
    <row r="1001" spans="2:6" x14ac:dyDescent="0.25">
      <c r="B1001" s="330"/>
      <c r="C1001" s="330"/>
      <c r="D1001" s="330"/>
      <c r="E1001" s="330"/>
      <c r="F1001" s="330"/>
    </row>
    <row r="1002" spans="2:6" x14ac:dyDescent="0.25">
      <c r="B1002" s="330"/>
      <c r="C1002" s="330"/>
      <c r="D1002" s="330"/>
      <c r="E1002" s="330"/>
      <c r="F1002" s="330"/>
    </row>
    <row r="1003" spans="2:6" x14ac:dyDescent="0.25">
      <c r="B1003" s="330"/>
      <c r="C1003" s="330"/>
      <c r="D1003" s="330"/>
      <c r="E1003" s="330"/>
      <c r="F1003" s="330"/>
    </row>
    <row r="1004" spans="2:6" x14ac:dyDescent="0.25">
      <c r="B1004" s="330"/>
      <c r="C1004" s="330"/>
      <c r="D1004" s="330"/>
      <c r="E1004" s="330"/>
      <c r="F1004" s="330"/>
    </row>
    <row r="1005" spans="2:6" x14ac:dyDescent="0.25">
      <c r="B1005" s="330"/>
      <c r="C1005" s="330"/>
      <c r="D1005" s="330"/>
      <c r="E1005" s="330"/>
      <c r="F1005" s="330"/>
    </row>
    <row r="1006" spans="2:6" x14ac:dyDescent="0.25">
      <c r="B1006" s="330"/>
      <c r="C1006" s="330"/>
      <c r="D1006" s="330"/>
      <c r="E1006" s="330"/>
      <c r="F1006" s="330"/>
    </row>
    <row r="1007" spans="2:6" x14ac:dyDescent="0.25">
      <c r="B1007" s="330"/>
      <c r="C1007" s="330"/>
      <c r="D1007" s="330"/>
      <c r="E1007" s="330"/>
      <c r="F1007" s="330"/>
    </row>
    <row r="1008" spans="2:6" x14ac:dyDescent="0.25">
      <c r="B1008" s="330"/>
      <c r="C1008" s="330"/>
      <c r="D1008" s="330"/>
      <c r="E1008" s="330"/>
      <c r="F1008" s="330"/>
    </row>
    <row r="1009" spans="2:6" x14ac:dyDescent="0.25">
      <c r="B1009" s="330"/>
      <c r="C1009" s="330"/>
      <c r="D1009" s="330"/>
      <c r="E1009" s="330"/>
      <c r="F1009" s="330"/>
    </row>
    <row r="1010" spans="2:6" x14ac:dyDescent="0.25">
      <c r="B1010" s="330"/>
      <c r="C1010" s="330"/>
      <c r="D1010" s="330"/>
      <c r="E1010" s="330"/>
      <c r="F1010" s="330"/>
    </row>
    <row r="1011" spans="2:6" x14ac:dyDescent="0.25">
      <c r="B1011" s="330"/>
      <c r="C1011" s="330"/>
      <c r="D1011" s="330"/>
      <c r="E1011" s="330"/>
      <c r="F1011" s="330"/>
    </row>
    <row r="1012" spans="2:6" x14ac:dyDescent="0.25">
      <c r="B1012" s="330"/>
      <c r="C1012" s="330"/>
      <c r="D1012" s="330"/>
      <c r="E1012" s="330"/>
      <c r="F1012" s="330"/>
    </row>
    <row r="1013" spans="2:6" x14ac:dyDescent="0.25">
      <c r="B1013" s="330"/>
      <c r="C1013" s="330"/>
      <c r="D1013" s="330"/>
      <c r="E1013" s="330"/>
      <c r="F1013" s="330"/>
    </row>
    <row r="1014" spans="2:6" x14ac:dyDescent="0.25">
      <c r="B1014" s="330"/>
      <c r="C1014" s="330"/>
      <c r="D1014" s="330"/>
      <c r="E1014" s="330"/>
      <c r="F1014" s="330"/>
    </row>
    <row r="1015" spans="2:6" x14ac:dyDescent="0.25">
      <c r="B1015" s="330"/>
      <c r="C1015" s="330"/>
      <c r="D1015" s="330"/>
      <c r="E1015" s="330"/>
      <c r="F1015" s="330"/>
    </row>
    <row r="1016" spans="2:6" x14ac:dyDescent="0.25">
      <c r="B1016" s="330"/>
      <c r="C1016" s="330"/>
      <c r="D1016" s="330"/>
      <c r="E1016" s="330"/>
      <c r="F1016" s="330"/>
    </row>
    <row r="1017" spans="2:6" x14ac:dyDescent="0.25">
      <c r="B1017" s="330"/>
      <c r="C1017" s="330"/>
      <c r="D1017" s="330"/>
      <c r="E1017" s="330"/>
      <c r="F1017" s="330"/>
    </row>
    <row r="1018" spans="2:6" x14ac:dyDescent="0.25">
      <c r="B1018" s="330"/>
      <c r="C1018" s="330"/>
      <c r="D1018" s="330"/>
      <c r="E1018" s="330"/>
      <c r="F1018" s="330"/>
    </row>
    <row r="1019" spans="2:6" x14ac:dyDescent="0.25">
      <c r="B1019" s="330"/>
      <c r="C1019" s="330"/>
      <c r="D1019" s="330"/>
      <c r="E1019" s="330"/>
      <c r="F1019" s="330"/>
    </row>
    <row r="1020" spans="2:6" x14ac:dyDescent="0.25">
      <c r="B1020" s="330"/>
      <c r="C1020" s="330"/>
      <c r="D1020" s="330"/>
      <c r="E1020" s="330"/>
      <c r="F1020" s="330"/>
    </row>
    <row r="1021" spans="2:6" x14ac:dyDescent="0.25">
      <c r="B1021" s="330"/>
      <c r="C1021" s="330"/>
      <c r="D1021" s="330"/>
      <c r="E1021" s="330"/>
      <c r="F1021" s="330"/>
    </row>
    <row r="1022" spans="2:6" x14ac:dyDescent="0.25">
      <c r="B1022" s="330"/>
      <c r="C1022" s="330"/>
      <c r="D1022" s="330"/>
      <c r="E1022" s="330"/>
      <c r="F1022" s="330"/>
    </row>
    <row r="1023" spans="2:6" x14ac:dyDescent="0.25">
      <c r="B1023" s="330"/>
      <c r="C1023" s="330"/>
      <c r="D1023" s="330"/>
      <c r="E1023" s="330"/>
      <c r="F1023" s="330"/>
    </row>
    <row r="1024" spans="2:6" x14ac:dyDescent="0.25">
      <c r="B1024" s="330"/>
      <c r="C1024" s="330"/>
      <c r="D1024" s="330"/>
      <c r="E1024" s="330"/>
      <c r="F1024" s="330"/>
    </row>
    <row r="1025" spans="2:6" x14ac:dyDescent="0.25">
      <c r="B1025" s="330"/>
      <c r="C1025" s="330"/>
      <c r="D1025" s="330"/>
      <c r="E1025" s="330"/>
      <c r="F1025" s="330"/>
    </row>
    <row r="1026" spans="2:6" x14ac:dyDescent="0.25">
      <c r="B1026" s="330"/>
      <c r="C1026" s="330"/>
      <c r="D1026" s="330"/>
      <c r="E1026" s="330"/>
      <c r="F1026" s="330"/>
    </row>
    <row r="1027" spans="2:6" x14ac:dyDescent="0.25">
      <c r="B1027" s="330"/>
      <c r="C1027" s="330"/>
      <c r="D1027" s="330"/>
      <c r="E1027" s="330"/>
      <c r="F1027" s="330"/>
    </row>
    <row r="1028" spans="2:6" x14ac:dyDescent="0.25">
      <c r="B1028" s="330"/>
      <c r="C1028" s="330"/>
      <c r="D1028" s="330"/>
      <c r="E1028" s="330"/>
      <c r="F1028" s="330"/>
    </row>
    <row r="1029" spans="2:6" x14ac:dyDescent="0.25">
      <c r="B1029" s="330"/>
      <c r="C1029" s="330"/>
      <c r="D1029" s="330"/>
      <c r="E1029" s="330"/>
      <c r="F1029" s="330"/>
    </row>
    <row r="1030" spans="2:6" x14ac:dyDescent="0.25">
      <c r="B1030" s="330"/>
      <c r="C1030" s="330"/>
      <c r="D1030" s="330"/>
      <c r="E1030" s="330"/>
      <c r="F1030" s="330"/>
    </row>
    <row r="1031" spans="2:6" x14ac:dyDescent="0.25">
      <c r="B1031" s="330"/>
      <c r="C1031" s="330"/>
      <c r="D1031" s="330"/>
      <c r="E1031" s="330"/>
      <c r="F1031" s="330"/>
    </row>
    <row r="1032" spans="2:6" x14ac:dyDescent="0.25">
      <c r="B1032" s="330"/>
      <c r="C1032" s="330"/>
      <c r="D1032" s="330"/>
      <c r="E1032" s="330"/>
      <c r="F1032" s="330"/>
    </row>
    <row r="1033" spans="2:6" x14ac:dyDescent="0.25">
      <c r="B1033" s="330"/>
      <c r="C1033" s="330"/>
      <c r="D1033" s="330"/>
      <c r="E1033" s="330"/>
      <c r="F1033" s="330"/>
    </row>
    <row r="1034" spans="2:6" x14ac:dyDescent="0.25">
      <c r="B1034" s="330"/>
      <c r="C1034" s="330"/>
      <c r="D1034" s="330"/>
      <c r="E1034" s="330"/>
      <c r="F1034" s="330"/>
    </row>
    <row r="1035" spans="2:6" x14ac:dyDescent="0.25">
      <c r="B1035" s="330"/>
      <c r="C1035" s="330"/>
      <c r="D1035" s="330"/>
      <c r="E1035" s="330"/>
      <c r="F1035" s="330"/>
    </row>
    <row r="1036" spans="2:6" x14ac:dyDescent="0.25">
      <c r="B1036" s="330"/>
      <c r="C1036" s="330"/>
      <c r="D1036" s="330"/>
      <c r="E1036" s="330"/>
      <c r="F1036" s="330"/>
    </row>
    <row r="1037" spans="2:6" x14ac:dyDescent="0.25">
      <c r="B1037" s="330"/>
      <c r="C1037" s="330"/>
      <c r="D1037" s="330"/>
      <c r="E1037" s="330"/>
      <c r="F1037" s="330"/>
    </row>
    <row r="1038" spans="2:6" x14ac:dyDescent="0.25">
      <c r="B1038" s="330"/>
      <c r="C1038" s="330"/>
      <c r="D1038" s="330"/>
      <c r="E1038" s="330"/>
      <c r="F1038" s="330"/>
    </row>
    <row r="1039" spans="2:6" x14ac:dyDescent="0.25">
      <c r="B1039" s="330"/>
      <c r="C1039" s="330"/>
      <c r="D1039" s="330"/>
      <c r="E1039" s="330"/>
      <c r="F1039" s="330"/>
    </row>
    <row r="1040" spans="2:6" x14ac:dyDescent="0.25">
      <c r="B1040" s="330"/>
      <c r="C1040" s="330"/>
      <c r="D1040" s="330"/>
      <c r="E1040" s="330"/>
      <c r="F1040" s="330"/>
    </row>
    <row r="1041" spans="2:6" x14ac:dyDescent="0.25">
      <c r="B1041" s="330"/>
      <c r="C1041" s="330"/>
      <c r="D1041" s="330"/>
      <c r="E1041" s="330"/>
      <c r="F1041" s="330"/>
    </row>
    <row r="1042" spans="2:6" x14ac:dyDescent="0.25">
      <c r="B1042" s="330"/>
      <c r="C1042" s="330"/>
      <c r="D1042" s="330"/>
      <c r="E1042" s="330"/>
      <c r="F1042" s="330"/>
    </row>
    <row r="1043" spans="2:6" x14ac:dyDescent="0.25">
      <c r="B1043" s="330"/>
      <c r="C1043" s="330"/>
      <c r="D1043" s="330"/>
      <c r="E1043" s="330"/>
      <c r="F1043" s="330"/>
    </row>
    <row r="1044" spans="2:6" x14ac:dyDescent="0.25">
      <c r="B1044" s="330"/>
      <c r="C1044" s="330"/>
      <c r="D1044" s="330"/>
      <c r="E1044" s="330"/>
      <c r="F1044" s="330"/>
    </row>
    <row r="1045" spans="2:6" x14ac:dyDescent="0.25">
      <c r="B1045" s="330"/>
      <c r="C1045" s="330"/>
      <c r="D1045" s="330"/>
      <c r="E1045" s="330"/>
      <c r="F1045" s="330"/>
    </row>
    <row r="1046" spans="2:6" x14ac:dyDescent="0.25">
      <c r="B1046" s="330"/>
      <c r="C1046" s="330"/>
      <c r="D1046" s="330"/>
      <c r="E1046" s="330"/>
      <c r="F1046" s="330"/>
    </row>
    <row r="1047" spans="2:6" x14ac:dyDescent="0.25">
      <c r="B1047" s="330"/>
      <c r="C1047" s="330"/>
      <c r="D1047" s="330"/>
      <c r="E1047" s="330"/>
      <c r="F1047" s="330"/>
    </row>
    <row r="1048" spans="2:6" x14ac:dyDescent="0.25">
      <c r="B1048" s="330"/>
      <c r="C1048" s="330"/>
      <c r="D1048" s="330"/>
      <c r="E1048" s="330"/>
      <c r="F1048" s="330"/>
    </row>
    <row r="1049" spans="2:6" x14ac:dyDescent="0.25">
      <c r="B1049" s="330"/>
      <c r="C1049" s="330"/>
      <c r="D1049" s="330"/>
      <c r="E1049" s="330"/>
      <c r="F1049" s="330"/>
    </row>
    <row r="1050" spans="2:6" x14ac:dyDescent="0.25">
      <c r="B1050" s="330"/>
      <c r="C1050" s="330"/>
      <c r="D1050" s="330"/>
      <c r="E1050" s="330"/>
      <c r="F1050" s="330"/>
    </row>
    <row r="1051" spans="2:6" x14ac:dyDescent="0.25">
      <c r="B1051" s="330"/>
      <c r="C1051" s="330"/>
      <c r="D1051" s="330"/>
      <c r="E1051" s="330"/>
      <c r="F1051" s="330"/>
    </row>
    <row r="1052" spans="2:6" x14ac:dyDescent="0.25">
      <c r="B1052" s="330"/>
      <c r="C1052" s="330"/>
      <c r="D1052" s="330"/>
      <c r="E1052" s="330"/>
      <c r="F1052" s="330"/>
    </row>
    <row r="1053" spans="2:6" x14ac:dyDescent="0.25">
      <c r="B1053" s="330"/>
      <c r="C1053" s="330"/>
      <c r="D1053" s="330"/>
      <c r="E1053" s="330"/>
      <c r="F1053" s="330"/>
    </row>
    <row r="1054" spans="2:6" x14ac:dyDescent="0.25">
      <c r="B1054" s="330"/>
      <c r="C1054" s="330"/>
      <c r="D1054" s="330"/>
      <c r="E1054" s="330"/>
      <c r="F1054" s="330"/>
    </row>
    <row r="1055" spans="2:6" x14ac:dyDescent="0.25">
      <c r="B1055" s="330"/>
      <c r="C1055" s="330"/>
      <c r="D1055" s="330"/>
      <c r="E1055" s="330"/>
      <c r="F1055" s="330"/>
    </row>
    <row r="1056" spans="2:6" x14ac:dyDescent="0.25">
      <c r="B1056" s="330"/>
      <c r="C1056" s="330"/>
      <c r="D1056" s="330"/>
      <c r="E1056" s="330"/>
      <c r="F1056" s="330"/>
    </row>
    <row r="1057" spans="2:6" x14ac:dyDescent="0.25">
      <c r="B1057" s="330"/>
      <c r="C1057" s="330"/>
      <c r="D1057" s="330"/>
      <c r="E1057" s="330"/>
      <c r="F1057" s="330"/>
    </row>
    <row r="1058" spans="2:6" x14ac:dyDescent="0.25">
      <c r="B1058" s="330"/>
      <c r="C1058" s="330"/>
      <c r="D1058" s="330"/>
      <c r="E1058" s="330"/>
      <c r="F1058" s="330"/>
    </row>
    <row r="1059" spans="2:6" x14ac:dyDescent="0.25">
      <c r="B1059" s="330"/>
      <c r="C1059" s="330"/>
      <c r="D1059" s="330"/>
      <c r="E1059" s="330"/>
      <c r="F1059" s="330"/>
    </row>
    <row r="1060" spans="2:6" x14ac:dyDescent="0.25">
      <c r="B1060" s="330"/>
      <c r="C1060" s="330"/>
      <c r="D1060" s="330"/>
      <c r="E1060" s="330"/>
      <c r="F1060" s="330"/>
    </row>
    <row r="1061" spans="2:6" x14ac:dyDescent="0.25">
      <c r="B1061" s="330"/>
      <c r="C1061" s="330"/>
      <c r="D1061" s="330"/>
      <c r="E1061" s="330"/>
      <c r="F1061" s="330"/>
    </row>
    <row r="1062" spans="2:6" x14ac:dyDescent="0.25">
      <c r="B1062" s="330"/>
      <c r="C1062" s="330"/>
      <c r="D1062" s="330"/>
      <c r="E1062" s="330"/>
      <c r="F1062" s="330"/>
    </row>
    <row r="1063" spans="2:6" x14ac:dyDescent="0.25">
      <c r="B1063" s="330"/>
      <c r="C1063" s="330"/>
      <c r="D1063" s="330"/>
      <c r="E1063" s="330"/>
      <c r="F1063" s="330"/>
    </row>
    <row r="1064" spans="2:6" x14ac:dyDescent="0.25">
      <c r="B1064" s="330"/>
      <c r="C1064" s="330"/>
      <c r="D1064" s="330"/>
      <c r="E1064" s="330"/>
      <c r="F1064" s="330"/>
    </row>
    <row r="1065" spans="2:6" x14ac:dyDescent="0.25">
      <c r="B1065" s="330"/>
      <c r="C1065" s="330"/>
      <c r="D1065" s="330"/>
      <c r="E1065" s="330"/>
      <c r="F1065" s="330"/>
    </row>
    <row r="1066" spans="2:6" x14ac:dyDescent="0.25">
      <c r="B1066" s="330"/>
      <c r="C1066" s="330"/>
      <c r="D1066" s="330"/>
      <c r="E1066" s="330"/>
      <c r="F1066" s="330"/>
    </row>
    <row r="1067" spans="2:6" x14ac:dyDescent="0.25">
      <c r="B1067" s="330"/>
      <c r="C1067" s="330"/>
      <c r="D1067" s="330"/>
      <c r="E1067" s="330"/>
      <c r="F1067" s="330"/>
    </row>
    <row r="1068" spans="2:6" x14ac:dyDescent="0.25">
      <c r="B1068" s="330"/>
      <c r="C1068" s="330"/>
      <c r="D1068" s="330"/>
      <c r="E1068" s="330"/>
      <c r="F1068" s="330"/>
    </row>
    <row r="1069" spans="2:6" x14ac:dyDescent="0.25">
      <c r="B1069" s="330"/>
      <c r="C1069" s="330"/>
      <c r="D1069" s="330"/>
      <c r="E1069" s="330"/>
      <c r="F1069" s="330"/>
    </row>
    <row r="1070" spans="2:6" x14ac:dyDescent="0.25">
      <c r="B1070" s="330"/>
      <c r="C1070" s="330"/>
      <c r="D1070" s="330"/>
      <c r="E1070" s="330"/>
      <c r="F1070" s="330"/>
    </row>
    <row r="1071" spans="2:6" x14ac:dyDescent="0.25">
      <c r="B1071" s="330"/>
      <c r="C1071" s="330"/>
      <c r="D1071" s="330"/>
      <c r="E1071" s="330"/>
      <c r="F1071" s="330"/>
    </row>
    <row r="1072" spans="2:6" x14ac:dyDescent="0.25">
      <c r="B1072" s="330"/>
      <c r="C1072" s="330"/>
      <c r="D1072" s="330"/>
      <c r="E1072" s="330"/>
      <c r="F1072" s="330"/>
    </row>
    <row r="1073" spans="2:6" x14ac:dyDescent="0.25">
      <c r="B1073" s="330"/>
      <c r="C1073" s="330"/>
      <c r="D1073" s="330"/>
      <c r="E1073" s="330"/>
      <c r="F1073" s="330"/>
    </row>
    <row r="1074" spans="2:6" x14ac:dyDescent="0.25">
      <c r="B1074" s="330"/>
      <c r="C1074" s="330"/>
      <c r="D1074" s="330"/>
      <c r="E1074" s="330"/>
      <c r="F1074" s="330"/>
    </row>
    <row r="1075" spans="2:6" x14ac:dyDescent="0.25">
      <c r="B1075" s="330"/>
      <c r="C1075" s="330"/>
      <c r="D1075" s="330"/>
      <c r="E1075" s="330"/>
      <c r="F1075" s="330"/>
    </row>
    <row r="1076" spans="2:6" x14ac:dyDescent="0.25">
      <c r="B1076" s="330"/>
      <c r="C1076" s="330"/>
      <c r="D1076" s="330"/>
      <c r="E1076" s="330"/>
      <c r="F1076" s="330"/>
    </row>
    <row r="1077" spans="2:6" x14ac:dyDescent="0.25">
      <c r="B1077" s="330"/>
      <c r="C1077" s="330"/>
      <c r="D1077" s="330"/>
      <c r="E1077" s="330"/>
      <c r="F1077" s="330"/>
    </row>
    <row r="1078" spans="2:6" x14ac:dyDescent="0.25">
      <c r="B1078" s="330"/>
      <c r="C1078" s="330"/>
      <c r="D1078" s="330"/>
      <c r="E1078" s="330"/>
      <c r="F1078" s="330"/>
    </row>
    <row r="1079" spans="2:6" x14ac:dyDescent="0.25">
      <c r="B1079" s="330"/>
      <c r="C1079" s="330"/>
      <c r="D1079" s="330"/>
      <c r="E1079" s="330"/>
      <c r="F1079" s="330"/>
    </row>
    <row r="1080" spans="2:6" x14ac:dyDescent="0.25">
      <c r="B1080" s="330"/>
      <c r="C1080" s="330"/>
      <c r="D1080" s="330"/>
      <c r="E1080" s="330"/>
      <c r="F1080" s="330"/>
    </row>
    <row r="1081" spans="2:6" x14ac:dyDescent="0.25">
      <c r="B1081" s="330"/>
      <c r="C1081" s="330"/>
      <c r="D1081" s="330"/>
      <c r="E1081" s="330"/>
      <c r="F1081" s="330"/>
    </row>
    <row r="1082" spans="2:6" x14ac:dyDescent="0.25">
      <c r="B1082" s="330"/>
      <c r="C1082" s="330"/>
      <c r="D1082" s="330"/>
      <c r="E1082" s="330"/>
      <c r="F1082" s="330"/>
    </row>
    <row r="1083" spans="2:6" x14ac:dyDescent="0.25">
      <c r="B1083" s="330"/>
      <c r="C1083" s="330"/>
      <c r="D1083" s="330"/>
      <c r="E1083" s="330"/>
      <c r="F1083" s="330"/>
    </row>
    <row r="1084" spans="2:6" x14ac:dyDescent="0.25">
      <c r="B1084" s="330"/>
      <c r="C1084" s="330"/>
      <c r="D1084" s="330"/>
      <c r="E1084" s="330"/>
      <c r="F1084" s="330"/>
    </row>
    <row r="1085" spans="2:6" x14ac:dyDescent="0.25">
      <c r="B1085" s="330"/>
      <c r="C1085" s="330"/>
      <c r="D1085" s="330"/>
      <c r="E1085" s="330"/>
      <c r="F1085" s="330"/>
    </row>
    <row r="1086" spans="2:6" x14ac:dyDescent="0.25">
      <c r="B1086" s="330"/>
      <c r="C1086" s="330"/>
      <c r="D1086" s="330"/>
      <c r="E1086" s="330"/>
      <c r="F1086" s="330"/>
    </row>
    <row r="1087" spans="2:6" x14ac:dyDescent="0.25">
      <c r="B1087" s="330"/>
      <c r="C1087" s="330"/>
      <c r="D1087" s="330"/>
      <c r="E1087" s="330"/>
      <c r="F1087" s="330"/>
    </row>
    <row r="1088" spans="2:6" x14ac:dyDescent="0.25">
      <c r="B1088" s="330"/>
      <c r="C1088" s="330"/>
      <c r="D1088" s="330"/>
      <c r="E1088" s="330"/>
      <c r="F1088" s="330"/>
    </row>
    <row r="1089" spans="2:6" x14ac:dyDescent="0.25">
      <c r="B1089" s="330"/>
      <c r="C1089" s="330"/>
      <c r="D1089" s="330"/>
      <c r="E1089" s="330"/>
      <c r="F1089" s="330"/>
    </row>
    <row r="1090" spans="2:6" x14ac:dyDescent="0.25">
      <c r="B1090" s="330"/>
      <c r="C1090" s="330"/>
      <c r="D1090" s="330"/>
      <c r="E1090" s="330"/>
      <c r="F1090" s="330"/>
    </row>
    <row r="1091" spans="2:6" x14ac:dyDescent="0.25">
      <c r="B1091" s="330"/>
      <c r="C1091" s="330"/>
      <c r="D1091" s="330"/>
      <c r="E1091" s="330"/>
      <c r="F1091" s="330"/>
    </row>
    <row r="1092" spans="2:6" x14ac:dyDescent="0.25">
      <c r="B1092" s="330"/>
      <c r="C1092" s="330"/>
      <c r="D1092" s="330"/>
      <c r="E1092" s="330"/>
      <c r="F1092" s="330"/>
    </row>
    <row r="1093" spans="2:6" x14ac:dyDescent="0.25">
      <c r="B1093" s="330"/>
      <c r="C1093" s="330"/>
      <c r="D1093" s="330"/>
      <c r="E1093" s="330"/>
      <c r="F1093" s="330"/>
    </row>
    <row r="1094" spans="2:6" x14ac:dyDescent="0.25">
      <c r="B1094" s="330"/>
      <c r="C1094" s="330"/>
      <c r="D1094" s="330"/>
      <c r="E1094" s="330"/>
      <c r="F1094" s="330"/>
    </row>
    <row r="1095" spans="2:6" x14ac:dyDescent="0.25">
      <c r="B1095" s="330"/>
      <c r="C1095" s="330"/>
      <c r="D1095" s="330"/>
      <c r="E1095" s="330"/>
      <c r="F1095" s="330"/>
    </row>
    <row r="1096" spans="2:6" x14ac:dyDescent="0.25">
      <c r="B1096" s="330"/>
      <c r="C1096" s="330"/>
      <c r="D1096" s="330"/>
      <c r="E1096" s="330"/>
      <c r="F1096" s="330"/>
    </row>
    <row r="1097" spans="2:6" x14ac:dyDescent="0.25">
      <c r="B1097" s="330"/>
      <c r="C1097" s="330"/>
      <c r="D1097" s="330"/>
      <c r="E1097" s="330"/>
      <c r="F1097" s="330"/>
    </row>
    <row r="1098" spans="2:6" x14ac:dyDescent="0.25">
      <c r="B1098" s="330"/>
      <c r="C1098" s="330"/>
      <c r="D1098" s="330"/>
      <c r="E1098" s="330"/>
      <c r="F1098" s="330"/>
    </row>
    <row r="1099" spans="2:6" x14ac:dyDescent="0.25">
      <c r="B1099" s="330"/>
      <c r="C1099" s="330"/>
      <c r="D1099" s="330"/>
      <c r="E1099" s="330"/>
      <c r="F1099" s="330"/>
    </row>
    <row r="1100" spans="2:6" x14ac:dyDescent="0.25">
      <c r="B1100" s="330"/>
      <c r="C1100" s="330"/>
      <c r="D1100" s="330"/>
      <c r="E1100" s="330"/>
      <c r="F1100" s="330"/>
    </row>
    <row r="1101" spans="2:6" x14ac:dyDescent="0.25">
      <c r="B1101" s="330"/>
      <c r="C1101" s="330"/>
      <c r="D1101" s="330"/>
      <c r="E1101" s="330"/>
      <c r="F1101" s="330"/>
    </row>
    <row r="1102" spans="2:6" x14ac:dyDescent="0.25">
      <c r="B1102" s="330"/>
      <c r="C1102" s="330"/>
      <c r="D1102" s="330"/>
      <c r="E1102" s="330"/>
      <c r="F1102" s="330"/>
    </row>
    <row r="1103" spans="2:6" x14ac:dyDescent="0.25">
      <c r="B1103" s="330"/>
      <c r="C1103" s="330"/>
      <c r="D1103" s="330"/>
      <c r="E1103" s="330"/>
      <c r="F1103" s="330"/>
    </row>
    <row r="1104" spans="2:6" x14ac:dyDescent="0.25">
      <c r="B1104" s="330"/>
      <c r="C1104" s="330"/>
      <c r="D1104" s="330"/>
      <c r="E1104" s="330"/>
      <c r="F1104" s="330"/>
    </row>
    <row r="1105" spans="2:6" x14ac:dyDescent="0.25">
      <c r="B1105" s="330"/>
      <c r="C1105" s="330"/>
      <c r="D1105" s="330"/>
      <c r="E1105" s="330"/>
      <c r="F1105" s="330"/>
    </row>
    <row r="1106" spans="2:6" x14ac:dyDescent="0.25">
      <c r="B1106" s="330"/>
      <c r="C1106" s="330"/>
      <c r="D1106" s="330"/>
      <c r="E1106" s="330"/>
      <c r="F1106" s="330"/>
    </row>
    <row r="1107" spans="2:6" x14ac:dyDescent="0.25">
      <c r="B1107" s="330"/>
      <c r="C1107" s="330"/>
      <c r="D1107" s="330"/>
      <c r="E1107" s="330"/>
      <c r="F1107" s="330"/>
    </row>
    <row r="1108" spans="2:6" x14ac:dyDescent="0.25">
      <c r="B1108" s="330"/>
      <c r="C1108" s="330"/>
      <c r="D1108" s="330"/>
      <c r="E1108" s="330"/>
      <c r="F1108" s="330"/>
    </row>
    <row r="1109" spans="2:6" x14ac:dyDescent="0.25">
      <c r="B1109" s="330"/>
      <c r="C1109" s="330"/>
      <c r="D1109" s="330"/>
      <c r="E1109" s="330"/>
      <c r="F1109" s="330"/>
    </row>
    <row r="1110" spans="2:6" x14ac:dyDescent="0.25">
      <c r="B1110" s="330"/>
      <c r="C1110" s="330"/>
      <c r="D1110" s="330"/>
      <c r="E1110" s="330"/>
      <c r="F1110" s="330"/>
    </row>
    <row r="1111" spans="2:6" x14ac:dyDescent="0.25">
      <c r="B1111" s="330"/>
      <c r="C1111" s="330"/>
      <c r="D1111" s="330"/>
      <c r="E1111" s="330"/>
      <c r="F1111" s="330"/>
    </row>
    <row r="1112" spans="2:6" x14ac:dyDescent="0.25">
      <c r="B1112" s="330"/>
      <c r="C1112" s="330"/>
      <c r="D1112" s="330"/>
      <c r="E1112" s="330"/>
      <c r="F1112" s="330"/>
    </row>
    <row r="1113" spans="2:6" x14ac:dyDescent="0.25">
      <c r="B1113" s="330"/>
      <c r="C1113" s="330"/>
      <c r="D1113" s="330"/>
      <c r="E1113" s="330"/>
      <c r="F1113" s="330"/>
    </row>
    <row r="1114" spans="2:6" x14ac:dyDescent="0.25">
      <c r="B1114" s="330"/>
      <c r="C1114" s="330"/>
      <c r="D1114" s="330"/>
      <c r="E1114" s="330"/>
      <c r="F1114" s="330"/>
    </row>
    <row r="1115" spans="2:6" x14ac:dyDescent="0.25">
      <c r="B1115" s="330"/>
      <c r="C1115" s="330"/>
      <c r="D1115" s="330"/>
      <c r="E1115" s="330"/>
      <c r="F1115" s="330"/>
    </row>
    <row r="1116" spans="2:6" x14ac:dyDescent="0.25">
      <c r="B1116" s="330"/>
      <c r="C1116" s="330"/>
      <c r="D1116" s="330"/>
      <c r="E1116" s="330"/>
      <c r="F1116" s="330"/>
    </row>
    <row r="1117" spans="2:6" x14ac:dyDescent="0.25">
      <c r="B1117" s="330"/>
      <c r="C1117" s="330"/>
      <c r="D1117" s="330"/>
      <c r="E1117" s="330"/>
      <c r="F1117" s="330"/>
    </row>
    <row r="1118" spans="2:6" x14ac:dyDescent="0.25">
      <c r="B1118" s="330"/>
      <c r="C1118" s="330"/>
      <c r="D1118" s="330"/>
      <c r="E1118" s="330"/>
      <c r="F1118" s="330"/>
    </row>
    <row r="1119" spans="2:6" x14ac:dyDescent="0.25">
      <c r="B1119" s="330"/>
      <c r="C1119" s="330"/>
      <c r="D1119" s="330"/>
      <c r="E1119" s="330"/>
      <c r="F1119" s="330"/>
    </row>
    <row r="1120" spans="2:6" x14ac:dyDescent="0.25">
      <c r="B1120" s="330"/>
      <c r="C1120" s="330"/>
      <c r="D1120" s="330"/>
      <c r="E1120" s="330"/>
      <c r="F1120" s="330"/>
    </row>
    <row r="1121" spans="2:6" x14ac:dyDescent="0.25">
      <c r="B1121" s="330"/>
      <c r="C1121" s="330"/>
      <c r="D1121" s="330"/>
      <c r="E1121" s="330"/>
      <c r="F1121" s="330"/>
    </row>
    <row r="1122" spans="2:6" x14ac:dyDescent="0.25">
      <c r="B1122" s="330"/>
      <c r="C1122" s="330"/>
      <c r="D1122" s="330"/>
      <c r="E1122" s="330"/>
      <c r="F1122" s="330"/>
    </row>
    <row r="1123" spans="2:6" x14ac:dyDescent="0.25">
      <c r="B1123" s="330"/>
      <c r="C1123" s="330"/>
      <c r="D1123" s="330"/>
      <c r="E1123" s="330"/>
      <c r="F1123" s="330"/>
    </row>
    <row r="1124" spans="2:6" x14ac:dyDescent="0.25">
      <c r="B1124" s="330"/>
      <c r="C1124" s="330"/>
      <c r="D1124" s="330"/>
      <c r="E1124" s="330"/>
      <c r="F1124" s="330"/>
    </row>
    <row r="1125" spans="2:6" x14ac:dyDescent="0.25">
      <c r="B1125" s="330"/>
      <c r="C1125" s="330"/>
      <c r="D1125" s="330"/>
      <c r="E1125" s="330"/>
      <c r="F1125" s="330"/>
    </row>
    <row r="1126" spans="2:6" x14ac:dyDescent="0.25">
      <c r="B1126" s="330"/>
      <c r="C1126" s="330"/>
      <c r="D1126" s="330"/>
      <c r="E1126" s="330"/>
      <c r="F1126" s="330"/>
    </row>
    <row r="1127" spans="2:6" x14ac:dyDescent="0.25">
      <c r="B1127" s="330"/>
      <c r="C1127" s="330"/>
      <c r="D1127" s="330"/>
      <c r="E1127" s="330"/>
      <c r="F1127" s="330"/>
    </row>
    <row r="1128" spans="2:6" x14ac:dyDescent="0.25">
      <c r="B1128" s="330"/>
      <c r="C1128" s="330"/>
      <c r="D1128" s="330"/>
      <c r="E1128" s="330"/>
      <c r="F1128" s="330"/>
    </row>
    <row r="1129" spans="2:6" x14ac:dyDescent="0.25">
      <c r="B1129" s="330"/>
      <c r="C1129" s="330"/>
      <c r="D1129" s="330"/>
      <c r="E1129" s="330"/>
      <c r="F1129" s="330"/>
    </row>
    <row r="1130" spans="2:6" x14ac:dyDescent="0.25">
      <c r="B1130" s="330"/>
      <c r="C1130" s="330"/>
      <c r="D1130" s="330"/>
      <c r="E1130" s="330"/>
      <c r="F1130" s="330"/>
    </row>
    <row r="1131" spans="2:6" x14ac:dyDescent="0.25">
      <c r="B1131" s="330"/>
      <c r="C1131" s="330"/>
      <c r="D1131" s="330"/>
      <c r="E1131" s="330"/>
      <c r="F1131" s="330"/>
    </row>
    <row r="1132" spans="2:6" x14ac:dyDescent="0.25">
      <c r="B1132" s="330"/>
      <c r="C1132" s="330"/>
      <c r="D1132" s="330"/>
      <c r="E1132" s="330"/>
      <c r="F1132" s="330"/>
    </row>
    <row r="1133" spans="2:6" x14ac:dyDescent="0.25">
      <c r="B1133" s="330"/>
      <c r="C1133" s="330"/>
      <c r="D1133" s="330"/>
      <c r="E1133" s="330"/>
      <c r="F1133" s="330"/>
    </row>
    <row r="1134" spans="2:6" x14ac:dyDescent="0.25">
      <c r="B1134" s="330"/>
      <c r="C1134" s="330"/>
      <c r="D1134" s="330"/>
      <c r="E1134" s="330"/>
      <c r="F1134" s="330"/>
    </row>
    <row r="1135" spans="2:6" x14ac:dyDescent="0.25">
      <c r="B1135" s="330"/>
      <c r="C1135" s="330"/>
      <c r="D1135" s="330"/>
      <c r="E1135" s="330"/>
      <c r="F1135" s="330"/>
    </row>
    <row r="1136" spans="2:6" x14ac:dyDescent="0.25">
      <c r="B1136" s="330"/>
      <c r="C1136" s="330"/>
      <c r="D1136" s="330"/>
      <c r="E1136" s="330"/>
      <c r="F1136" s="330"/>
    </row>
    <row r="1137" spans="2:6" x14ac:dyDescent="0.25">
      <c r="B1137" s="330"/>
      <c r="C1137" s="330"/>
      <c r="D1137" s="330"/>
      <c r="E1137" s="330"/>
      <c r="F1137" s="330"/>
    </row>
    <row r="1138" spans="2:6" x14ac:dyDescent="0.25">
      <c r="B1138" s="330"/>
      <c r="C1138" s="330"/>
      <c r="D1138" s="330"/>
      <c r="E1138" s="330"/>
      <c r="F1138" s="330"/>
    </row>
    <row r="1139" spans="2:6" x14ac:dyDescent="0.25">
      <c r="B1139" s="330"/>
      <c r="C1139" s="330"/>
      <c r="D1139" s="330"/>
      <c r="E1139" s="330"/>
      <c r="F1139" s="330"/>
    </row>
    <row r="1140" spans="2:6" x14ac:dyDescent="0.25">
      <c r="B1140" s="330"/>
      <c r="C1140" s="330"/>
      <c r="D1140" s="330"/>
      <c r="E1140" s="330"/>
      <c r="F1140" s="330"/>
    </row>
    <row r="1141" spans="2:6" x14ac:dyDescent="0.25">
      <c r="B1141" s="330"/>
      <c r="C1141" s="330"/>
      <c r="D1141" s="330"/>
      <c r="E1141" s="330"/>
      <c r="F1141" s="330"/>
    </row>
    <row r="1142" spans="2:6" x14ac:dyDescent="0.25">
      <c r="B1142" s="330"/>
      <c r="C1142" s="330"/>
      <c r="D1142" s="330"/>
      <c r="E1142" s="330"/>
      <c r="F1142" s="330"/>
    </row>
    <row r="1143" spans="2:6" x14ac:dyDescent="0.25">
      <c r="B1143" s="330"/>
      <c r="C1143" s="330"/>
      <c r="D1143" s="330"/>
      <c r="E1143" s="330"/>
      <c r="F1143" s="330"/>
    </row>
    <row r="1144" spans="2:6" x14ac:dyDescent="0.25">
      <c r="B1144" s="330"/>
      <c r="C1144" s="330"/>
      <c r="D1144" s="330"/>
      <c r="E1144" s="330"/>
      <c r="F1144" s="330"/>
    </row>
    <row r="1145" spans="2:6" x14ac:dyDescent="0.25">
      <c r="B1145" s="330"/>
      <c r="C1145" s="330"/>
      <c r="D1145" s="330"/>
      <c r="E1145" s="330"/>
      <c r="F1145" s="330"/>
    </row>
    <row r="1146" spans="2:6" x14ac:dyDescent="0.25">
      <c r="B1146" s="330"/>
      <c r="C1146" s="330"/>
      <c r="D1146" s="330"/>
      <c r="E1146" s="330"/>
      <c r="F1146" s="330"/>
    </row>
    <row r="1147" spans="2:6" x14ac:dyDescent="0.25">
      <c r="B1147" s="330"/>
      <c r="C1147" s="330"/>
      <c r="D1147" s="330"/>
      <c r="E1147" s="330"/>
      <c r="F1147" s="330"/>
    </row>
    <row r="1148" spans="2:6" x14ac:dyDescent="0.25">
      <c r="B1148" s="330"/>
      <c r="C1148" s="330"/>
      <c r="D1148" s="330"/>
      <c r="E1148" s="330"/>
      <c r="F1148" s="330"/>
    </row>
    <row r="1149" spans="2:6" x14ac:dyDescent="0.25">
      <c r="B1149" s="330"/>
      <c r="C1149" s="330"/>
      <c r="D1149" s="330"/>
      <c r="E1149" s="330"/>
      <c r="F1149" s="330"/>
    </row>
    <row r="1150" spans="2:6" x14ac:dyDescent="0.25">
      <c r="B1150" s="330"/>
      <c r="C1150" s="330"/>
      <c r="D1150" s="330"/>
      <c r="E1150" s="330"/>
      <c r="F1150" s="330"/>
    </row>
    <row r="1151" spans="2:6" x14ac:dyDescent="0.25">
      <c r="B1151" s="330"/>
      <c r="C1151" s="330"/>
      <c r="D1151" s="330"/>
      <c r="E1151" s="330"/>
      <c r="F1151" s="330"/>
    </row>
    <row r="1152" spans="2:6" x14ac:dyDescent="0.25">
      <c r="B1152" s="330"/>
      <c r="C1152" s="330"/>
      <c r="D1152" s="330"/>
      <c r="E1152" s="330"/>
      <c r="F1152" s="330"/>
    </row>
    <row r="1153" spans="2:6" x14ac:dyDescent="0.25">
      <c r="B1153" s="330"/>
      <c r="C1153" s="330"/>
      <c r="D1153" s="330"/>
      <c r="E1153" s="330"/>
      <c r="F1153" s="330"/>
    </row>
    <row r="1154" spans="2:6" x14ac:dyDescent="0.25">
      <c r="B1154" s="330"/>
      <c r="C1154" s="330"/>
      <c r="D1154" s="330"/>
      <c r="E1154" s="330"/>
      <c r="F1154" s="330"/>
    </row>
    <row r="1155" spans="2:6" x14ac:dyDescent="0.25">
      <c r="B1155" s="330"/>
      <c r="C1155" s="330"/>
      <c r="D1155" s="330"/>
      <c r="E1155" s="330"/>
      <c r="F1155" s="330"/>
    </row>
    <row r="1156" spans="2:6" x14ac:dyDescent="0.25">
      <c r="B1156" s="330"/>
      <c r="C1156" s="330"/>
      <c r="D1156" s="330"/>
      <c r="E1156" s="330"/>
      <c r="F1156" s="330"/>
    </row>
    <row r="1157" spans="2:6" x14ac:dyDescent="0.25">
      <c r="B1157" s="330"/>
      <c r="C1157" s="330"/>
      <c r="D1157" s="330"/>
      <c r="E1157" s="330"/>
      <c r="F1157" s="330"/>
    </row>
    <row r="1158" spans="2:6" x14ac:dyDescent="0.25">
      <c r="B1158" s="330"/>
      <c r="C1158" s="330"/>
      <c r="D1158" s="330"/>
      <c r="E1158" s="330"/>
      <c r="F1158" s="330"/>
    </row>
    <row r="1159" spans="2:6" x14ac:dyDescent="0.25">
      <c r="B1159" s="330"/>
      <c r="C1159" s="330"/>
      <c r="D1159" s="330"/>
      <c r="E1159" s="330"/>
      <c r="F1159" s="330"/>
    </row>
    <row r="1160" spans="2:6" x14ac:dyDescent="0.25">
      <c r="B1160" s="330"/>
      <c r="C1160" s="330"/>
      <c r="D1160" s="330"/>
      <c r="E1160" s="330"/>
      <c r="F1160" s="330"/>
    </row>
    <row r="1161" spans="2:6" x14ac:dyDescent="0.25">
      <c r="B1161" s="330"/>
      <c r="C1161" s="330"/>
      <c r="D1161" s="330"/>
      <c r="E1161" s="330"/>
      <c r="F1161" s="330"/>
    </row>
    <row r="1162" spans="2:6" x14ac:dyDescent="0.25">
      <c r="B1162" s="330"/>
      <c r="C1162" s="330"/>
      <c r="D1162" s="330"/>
      <c r="E1162" s="330"/>
      <c r="F1162" s="330"/>
    </row>
    <row r="1163" spans="2:6" x14ac:dyDescent="0.25">
      <c r="B1163" s="330"/>
      <c r="C1163" s="330"/>
      <c r="D1163" s="330"/>
      <c r="E1163" s="330"/>
      <c r="F1163" s="330"/>
    </row>
    <row r="1164" spans="2:6" x14ac:dyDescent="0.25">
      <c r="B1164" s="330"/>
      <c r="C1164" s="330"/>
      <c r="D1164" s="330"/>
      <c r="E1164" s="330"/>
      <c r="F1164" s="330"/>
    </row>
    <row r="1165" spans="2:6" x14ac:dyDescent="0.25">
      <c r="B1165" s="330"/>
      <c r="C1165" s="330"/>
      <c r="D1165" s="330"/>
      <c r="E1165" s="330"/>
      <c r="F1165" s="330"/>
    </row>
    <row r="1166" spans="2:6" x14ac:dyDescent="0.25">
      <c r="B1166" s="330"/>
      <c r="C1166" s="330"/>
      <c r="D1166" s="330"/>
      <c r="E1166" s="330"/>
      <c r="F1166" s="330"/>
    </row>
    <row r="1167" spans="2:6" x14ac:dyDescent="0.25">
      <c r="B1167" s="330"/>
      <c r="C1167" s="330"/>
      <c r="D1167" s="330"/>
      <c r="E1167" s="330"/>
      <c r="F1167" s="330"/>
    </row>
    <row r="1168" spans="2:6" x14ac:dyDescent="0.25">
      <c r="B1168" s="330"/>
      <c r="C1168" s="330"/>
      <c r="D1168" s="330"/>
      <c r="E1168" s="330"/>
      <c r="F1168" s="330"/>
    </row>
    <row r="1169" spans="2:6" x14ac:dyDescent="0.25">
      <c r="B1169" s="330"/>
      <c r="C1169" s="330"/>
      <c r="D1169" s="330"/>
      <c r="E1169" s="330"/>
      <c r="F1169" s="330"/>
    </row>
    <row r="1170" spans="2:6" x14ac:dyDescent="0.25">
      <c r="B1170" s="330"/>
      <c r="C1170" s="330"/>
      <c r="D1170" s="330"/>
      <c r="E1170" s="330"/>
      <c r="F1170" s="330"/>
    </row>
    <row r="1171" spans="2:6" x14ac:dyDescent="0.25">
      <c r="B1171" s="330"/>
      <c r="C1171" s="330"/>
      <c r="D1171" s="330"/>
      <c r="E1171" s="330"/>
      <c r="F1171" s="330"/>
    </row>
    <row r="1172" spans="2:6" x14ac:dyDescent="0.25">
      <c r="B1172" s="330"/>
      <c r="C1172" s="330"/>
      <c r="D1172" s="330"/>
      <c r="E1172" s="330"/>
      <c r="F1172" s="330"/>
    </row>
    <row r="1173" spans="2:6" x14ac:dyDescent="0.25">
      <c r="B1173" s="330"/>
      <c r="C1173" s="330"/>
      <c r="D1173" s="330"/>
      <c r="E1173" s="330"/>
      <c r="F1173" s="330"/>
    </row>
    <row r="1174" spans="2:6" x14ac:dyDescent="0.25">
      <c r="B1174" s="330"/>
      <c r="C1174" s="330"/>
      <c r="D1174" s="330"/>
      <c r="E1174" s="330"/>
      <c r="F1174" s="330"/>
    </row>
    <row r="1175" spans="2:6" x14ac:dyDescent="0.25">
      <c r="B1175" s="330"/>
      <c r="C1175" s="330"/>
      <c r="D1175" s="330"/>
      <c r="E1175" s="330"/>
      <c r="F1175" s="330"/>
    </row>
    <row r="1176" spans="2:6" x14ac:dyDescent="0.25">
      <c r="B1176" s="330"/>
      <c r="C1176" s="330"/>
      <c r="D1176" s="330"/>
      <c r="E1176" s="330"/>
      <c r="F1176" s="330"/>
    </row>
    <row r="1177" spans="2:6" x14ac:dyDescent="0.25">
      <c r="B1177" s="330"/>
      <c r="C1177" s="330"/>
      <c r="D1177" s="330"/>
      <c r="E1177" s="330"/>
      <c r="F1177" s="330"/>
    </row>
    <row r="1178" spans="2:6" x14ac:dyDescent="0.25">
      <c r="B1178" s="330"/>
      <c r="C1178" s="330"/>
      <c r="D1178" s="330"/>
      <c r="E1178" s="330"/>
      <c r="F1178" s="330"/>
    </row>
    <row r="1179" spans="2:6" x14ac:dyDescent="0.25">
      <c r="B1179" s="330"/>
      <c r="C1179" s="330"/>
      <c r="D1179" s="330"/>
      <c r="E1179" s="330"/>
      <c r="F1179" s="330"/>
    </row>
    <row r="1180" spans="2:6" x14ac:dyDescent="0.25">
      <c r="B1180" s="330"/>
      <c r="C1180" s="330"/>
      <c r="D1180" s="330"/>
      <c r="E1180" s="330"/>
      <c r="F1180" s="330"/>
    </row>
    <row r="1181" spans="2:6" x14ac:dyDescent="0.25">
      <c r="B1181" s="330"/>
      <c r="C1181" s="330"/>
      <c r="D1181" s="330"/>
      <c r="E1181" s="330"/>
      <c r="F1181" s="330"/>
    </row>
    <row r="1182" spans="2:6" x14ac:dyDescent="0.25">
      <c r="B1182" s="330"/>
      <c r="C1182" s="330"/>
      <c r="D1182" s="330"/>
      <c r="E1182" s="330"/>
      <c r="F1182" s="330"/>
    </row>
    <row r="1183" spans="2:6" x14ac:dyDescent="0.25">
      <c r="B1183" s="330"/>
      <c r="C1183" s="330"/>
      <c r="D1183" s="330"/>
      <c r="E1183" s="330"/>
      <c r="F1183" s="330"/>
    </row>
    <row r="1184" spans="2:6" x14ac:dyDescent="0.25">
      <c r="B1184" s="330"/>
      <c r="C1184" s="330"/>
      <c r="D1184" s="330"/>
      <c r="E1184" s="330"/>
      <c r="F1184" s="330"/>
    </row>
    <row r="1185" spans="2:6" x14ac:dyDescent="0.25">
      <c r="B1185" s="330"/>
      <c r="C1185" s="330"/>
      <c r="D1185" s="330"/>
      <c r="E1185" s="330"/>
      <c r="F1185" s="330"/>
    </row>
    <row r="1186" spans="2:6" x14ac:dyDescent="0.25">
      <c r="B1186" s="330"/>
      <c r="C1186" s="330"/>
      <c r="D1186" s="330"/>
      <c r="E1186" s="330"/>
      <c r="F1186" s="330"/>
    </row>
    <row r="1187" spans="2:6" x14ac:dyDescent="0.25">
      <c r="B1187" s="330"/>
      <c r="C1187" s="330"/>
      <c r="D1187" s="330"/>
      <c r="E1187" s="330"/>
      <c r="F1187" s="330"/>
    </row>
    <row r="1188" spans="2:6" x14ac:dyDescent="0.25">
      <c r="B1188" s="330"/>
      <c r="C1188" s="330"/>
      <c r="D1188" s="330"/>
      <c r="E1188" s="330"/>
      <c r="F1188" s="330"/>
    </row>
    <row r="1189" spans="2:6" x14ac:dyDescent="0.25">
      <c r="B1189" s="330"/>
      <c r="C1189" s="330"/>
      <c r="D1189" s="330"/>
      <c r="E1189" s="330"/>
      <c r="F1189" s="330"/>
    </row>
    <row r="1190" spans="2:6" x14ac:dyDescent="0.25">
      <c r="B1190" s="330"/>
      <c r="C1190" s="330"/>
      <c r="D1190" s="330"/>
      <c r="E1190" s="330"/>
      <c r="F1190" s="330"/>
    </row>
    <row r="1191" spans="2:6" x14ac:dyDescent="0.25">
      <c r="B1191" s="330"/>
      <c r="C1191" s="330"/>
      <c r="D1191" s="330"/>
      <c r="E1191" s="330"/>
      <c r="F1191" s="330"/>
    </row>
    <row r="1192" spans="2:6" x14ac:dyDescent="0.25">
      <c r="B1192" s="330"/>
      <c r="C1192" s="330"/>
      <c r="D1192" s="330"/>
      <c r="E1192" s="330"/>
      <c r="F1192" s="330"/>
    </row>
    <row r="1193" spans="2:6" x14ac:dyDescent="0.25">
      <c r="B1193" s="330"/>
      <c r="C1193" s="330"/>
      <c r="D1193" s="330"/>
      <c r="E1193" s="330"/>
      <c r="F1193" s="330"/>
    </row>
    <row r="1194" spans="2:6" x14ac:dyDescent="0.25">
      <c r="B1194" s="330"/>
      <c r="C1194" s="330"/>
      <c r="D1194" s="330"/>
      <c r="E1194" s="330"/>
      <c r="F1194" s="330"/>
    </row>
    <row r="1195" spans="2:6" x14ac:dyDescent="0.25">
      <c r="B1195" s="330"/>
      <c r="C1195" s="330"/>
      <c r="D1195" s="330"/>
      <c r="E1195" s="330"/>
      <c r="F1195" s="330"/>
    </row>
    <row r="1196" spans="2:6" x14ac:dyDescent="0.25">
      <c r="B1196" s="330"/>
      <c r="C1196" s="330"/>
      <c r="D1196" s="330"/>
      <c r="E1196" s="330"/>
      <c r="F1196" s="330"/>
    </row>
    <row r="1197" spans="2:6" x14ac:dyDescent="0.25">
      <c r="B1197" s="330"/>
      <c r="C1197" s="330"/>
      <c r="D1197" s="330"/>
      <c r="E1197" s="330"/>
      <c r="F1197" s="330"/>
    </row>
    <row r="1198" spans="2:6" x14ac:dyDescent="0.25">
      <c r="B1198" s="330"/>
      <c r="C1198" s="330"/>
      <c r="D1198" s="330"/>
      <c r="E1198" s="330"/>
      <c r="F1198" s="330"/>
    </row>
    <row r="1199" spans="2:6" x14ac:dyDescent="0.25">
      <c r="B1199" s="330"/>
      <c r="C1199" s="330"/>
      <c r="D1199" s="330"/>
      <c r="E1199" s="330"/>
      <c r="F1199" s="330"/>
    </row>
    <row r="1200" spans="2:6" x14ac:dyDescent="0.25">
      <c r="B1200" s="330"/>
      <c r="C1200" s="330"/>
      <c r="D1200" s="330"/>
      <c r="E1200" s="330"/>
      <c r="F1200" s="330"/>
    </row>
    <row r="1201" spans="2:6" x14ac:dyDescent="0.25">
      <c r="B1201" s="330"/>
      <c r="C1201" s="330"/>
      <c r="D1201" s="330"/>
      <c r="E1201" s="330"/>
      <c r="F1201" s="330"/>
    </row>
    <row r="1202" spans="2:6" x14ac:dyDescent="0.25">
      <c r="B1202" s="330"/>
      <c r="C1202" s="330"/>
      <c r="D1202" s="330"/>
      <c r="E1202" s="330"/>
      <c r="F1202" s="330"/>
    </row>
    <row r="1203" spans="2:6" x14ac:dyDescent="0.25">
      <c r="B1203" s="330"/>
      <c r="C1203" s="330"/>
      <c r="D1203" s="330"/>
      <c r="E1203" s="330"/>
      <c r="F1203" s="330"/>
    </row>
    <row r="1204" spans="2:6" x14ac:dyDescent="0.25">
      <c r="B1204" s="330"/>
      <c r="C1204" s="330"/>
      <c r="D1204" s="330"/>
      <c r="E1204" s="330"/>
      <c r="F1204" s="330"/>
    </row>
    <row r="1205" spans="2:6" x14ac:dyDescent="0.25">
      <c r="B1205" s="330"/>
      <c r="C1205" s="330"/>
      <c r="D1205" s="330"/>
      <c r="E1205" s="330"/>
      <c r="F1205" s="330"/>
    </row>
    <row r="1206" spans="2:6" x14ac:dyDescent="0.25">
      <c r="B1206" s="330"/>
      <c r="C1206" s="330"/>
      <c r="D1206" s="330"/>
      <c r="E1206" s="330"/>
      <c r="F1206" s="330"/>
    </row>
    <row r="1207" spans="2:6" x14ac:dyDescent="0.25">
      <c r="B1207" s="330"/>
      <c r="C1207" s="330"/>
      <c r="D1207" s="330"/>
      <c r="E1207" s="330"/>
      <c r="F1207" s="330"/>
    </row>
    <row r="1208" spans="2:6" x14ac:dyDescent="0.25">
      <c r="B1208" s="330"/>
      <c r="C1208" s="330"/>
      <c r="D1208" s="330"/>
      <c r="E1208" s="330"/>
      <c r="F1208" s="330"/>
    </row>
    <row r="1209" spans="2:6" x14ac:dyDescent="0.25">
      <c r="B1209" s="330"/>
      <c r="C1209" s="330"/>
      <c r="D1209" s="330"/>
      <c r="E1209" s="330"/>
      <c r="F1209" s="330"/>
    </row>
    <row r="1210" spans="2:6" x14ac:dyDescent="0.25">
      <c r="B1210" s="330"/>
      <c r="C1210" s="330"/>
      <c r="D1210" s="330"/>
      <c r="E1210" s="330"/>
      <c r="F1210" s="330"/>
    </row>
    <row r="1211" spans="2:6" x14ac:dyDescent="0.25">
      <c r="B1211" s="330"/>
      <c r="C1211" s="330"/>
      <c r="D1211" s="330"/>
      <c r="E1211" s="330"/>
      <c r="F1211" s="330"/>
    </row>
    <row r="1212" spans="2:6" x14ac:dyDescent="0.25">
      <c r="B1212" s="330"/>
      <c r="C1212" s="330"/>
      <c r="D1212" s="330"/>
      <c r="E1212" s="330"/>
      <c r="F1212" s="330"/>
    </row>
    <row r="1213" spans="2:6" x14ac:dyDescent="0.25">
      <c r="B1213" s="330"/>
      <c r="C1213" s="330"/>
      <c r="D1213" s="330"/>
      <c r="E1213" s="330"/>
      <c r="F1213" s="330"/>
    </row>
    <row r="1214" spans="2:6" x14ac:dyDescent="0.25">
      <c r="B1214" s="330"/>
      <c r="C1214" s="330"/>
      <c r="D1214" s="330"/>
      <c r="E1214" s="330"/>
      <c r="F1214" s="330"/>
    </row>
    <row r="1215" spans="2:6" x14ac:dyDescent="0.25">
      <c r="B1215" s="330"/>
      <c r="C1215" s="330"/>
      <c r="D1215" s="330"/>
      <c r="E1215" s="330"/>
      <c r="F1215" s="330"/>
    </row>
    <row r="1216" spans="2:6" x14ac:dyDescent="0.25">
      <c r="B1216" s="330"/>
      <c r="C1216" s="330"/>
      <c r="D1216" s="330"/>
      <c r="E1216" s="330"/>
      <c r="F1216" s="330"/>
    </row>
    <row r="1217" spans="2:6" x14ac:dyDescent="0.25">
      <c r="B1217" s="330"/>
      <c r="C1217" s="330"/>
      <c r="D1217" s="330"/>
      <c r="E1217" s="330"/>
      <c r="F1217" s="330"/>
    </row>
    <row r="1218" spans="2:6" x14ac:dyDescent="0.25">
      <c r="B1218" s="330"/>
      <c r="C1218" s="330"/>
      <c r="D1218" s="330"/>
      <c r="E1218" s="330"/>
      <c r="F1218" s="330"/>
    </row>
    <row r="1219" spans="2:6" x14ac:dyDescent="0.25">
      <c r="B1219" s="330"/>
      <c r="C1219" s="330"/>
      <c r="D1219" s="330"/>
      <c r="E1219" s="330"/>
      <c r="F1219" s="330"/>
    </row>
    <row r="1220" spans="2:6" x14ac:dyDescent="0.25">
      <c r="B1220" s="330"/>
      <c r="C1220" s="330"/>
      <c r="D1220" s="330"/>
      <c r="E1220" s="330"/>
      <c r="F1220" s="330"/>
    </row>
    <row r="1221" spans="2:6" x14ac:dyDescent="0.25">
      <c r="B1221" s="330"/>
      <c r="C1221" s="330"/>
      <c r="D1221" s="330"/>
      <c r="E1221" s="330"/>
      <c r="F1221" s="330"/>
    </row>
    <row r="1222" spans="2:6" x14ac:dyDescent="0.25">
      <c r="B1222" s="330"/>
      <c r="C1222" s="330"/>
      <c r="D1222" s="330"/>
      <c r="E1222" s="330"/>
      <c r="F1222" s="330"/>
    </row>
    <row r="1223" spans="2:6" x14ac:dyDescent="0.25">
      <c r="B1223" s="330"/>
      <c r="C1223" s="330"/>
      <c r="D1223" s="330"/>
      <c r="E1223" s="330"/>
      <c r="F1223" s="330"/>
    </row>
    <row r="1224" spans="2:6" x14ac:dyDescent="0.25">
      <c r="B1224" s="330"/>
      <c r="C1224" s="330"/>
      <c r="D1224" s="330"/>
      <c r="E1224" s="330"/>
      <c r="F1224" s="330"/>
    </row>
    <row r="1225" spans="2:6" x14ac:dyDescent="0.25">
      <c r="B1225" s="330"/>
      <c r="C1225" s="330"/>
      <c r="D1225" s="330"/>
      <c r="E1225" s="330"/>
      <c r="F1225" s="330"/>
    </row>
    <row r="1226" spans="2:6" x14ac:dyDescent="0.25">
      <c r="B1226" s="330"/>
      <c r="C1226" s="330"/>
      <c r="D1226" s="330"/>
      <c r="E1226" s="330"/>
      <c r="F1226" s="330"/>
    </row>
    <row r="1227" spans="2:6" x14ac:dyDescent="0.25">
      <c r="B1227" s="330"/>
      <c r="C1227" s="330"/>
      <c r="D1227" s="330"/>
      <c r="E1227" s="330"/>
      <c r="F1227" s="330"/>
    </row>
    <row r="1228" spans="2:6" x14ac:dyDescent="0.25">
      <c r="B1228" s="330"/>
      <c r="C1228" s="330"/>
      <c r="D1228" s="330"/>
      <c r="E1228" s="330"/>
      <c r="F1228" s="330"/>
    </row>
    <row r="1229" spans="2:6" x14ac:dyDescent="0.25">
      <c r="B1229" s="330"/>
      <c r="C1229" s="330"/>
      <c r="D1229" s="330"/>
      <c r="E1229" s="330"/>
      <c r="F1229" s="330"/>
    </row>
    <row r="1230" spans="2:6" x14ac:dyDescent="0.25">
      <c r="B1230" s="330"/>
      <c r="C1230" s="330"/>
      <c r="D1230" s="330"/>
      <c r="E1230" s="330"/>
      <c r="F1230" s="330"/>
    </row>
    <row r="1231" spans="2:6" x14ac:dyDescent="0.25">
      <c r="B1231" s="330"/>
      <c r="C1231" s="330"/>
      <c r="D1231" s="330"/>
      <c r="E1231" s="330"/>
      <c r="F1231" s="330"/>
    </row>
    <row r="1232" spans="2:6" x14ac:dyDescent="0.25">
      <c r="B1232" s="330"/>
      <c r="C1232" s="330"/>
      <c r="D1232" s="330"/>
      <c r="E1232" s="330"/>
      <c r="F1232" s="330"/>
    </row>
    <row r="1233" spans="2:6" x14ac:dyDescent="0.25">
      <c r="B1233" s="330"/>
      <c r="C1233" s="330"/>
      <c r="D1233" s="330"/>
      <c r="E1233" s="330"/>
      <c r="F1233" s="330"/>
    </row>
    <row r="1234" spans="2:6" x14ac:dyDescent="0.25">
      <c r="B1234" s="330"/>
      <c r="C1234" s="330"/>
      <c r="D1234" s="330"/>
      <c r="E1234" s="330"/>
      <c r="F1234" s="330"/>
    </row>
    <row r="1235" spans="2:6" x14ac:dyDescent="0.25">
      <c r="B1235" s="330"/>
      <c r="C1235" s="330"/>
      <c r="D1235" s="330"/>
      <c r="E1235" s="330"/>
      <c r="F1235" s="330"/>
    </row>
    <row r="1236" spans="2:6" x14ac:dyDescent="0.25">
      <c r="B1236" s="330"/>
      <c r="C1236" s="330"/>
      <c r="D1236" s="330"/>
      <c r="E1236" s="330"/>
      <c r="F1236" s="330"/>
    </row>
    <row r="1237" spans="2:6" x14ac:dyDescent="0.25">
      <c r="B1237" s="330"/>
      <c r="C1237" s="330"/>
      <c r="D1237" s="330"/>
      <c r="E1237" s="330"/>
      <c r="F1237" s="330"/>
    </row>
    <row r="1238" spans="2:6" x14ac:dyDescent="0.25">
      <c r="B1238" s="330"/>
      <c r="C1238" s="330"/>
      <c r="D1238" s="330"/>
      <c r="E1238" s="330"/>
      <c r="F1238" s="330"/>
    </row>
    <row r="1239" spans="2:6" x14ac:dyDescent="0.25">
      <c r="B1239" s="330"/>
      <c r="C1239" s="330"/>
      <c r="D1239" s="330"/>
      <c r="E1239" s="330"/>
      <c r="F1239" s="330"/>
    </row>
    <row r="1240" spans="2:6" x14ac:dyDescent="0.25">
      <c r="B1240" s="330"/>
      <c r="C1240" s="330"/>
      <c r="D1240" s="330"/>
      <c r="E1240" s="330"/>
      <c r="F1240" s="330"/>
    </row>
    <row r="1241" spans="2:6" x14ac:dyDescent="0.25">
      <c r="B1241" s="330"/>
      <c r="C1241" s="330"/>
      <c r="D1241" s="330"/>
      <c r="E1241" s="330"/>
      <c r="F1241" s="330"/>
    </row>
    <row r="1242" spans="2:6" x14ac:dyDescent="0.25">
      <c r="B1242" s="330"/>
      <c r="C1242" s="330"/>
      <c r="D1242" s="330"/>
      <c r="E1242" s="330"/>
      <c r="F1242" s="330"/>
    </row>
    <row r="1243" spans="2:6" x14ac:dyDescent="0.25">
      <c r="B1243" s="330"/>
      <c r="C1243" s="330"/>
      <c r="D1243" s="330"/>
      <c r="E1243" s="330"/>
      <c r="F1243" s="330"/>
    </row>
    <row r="1244" spans="2:6" x14ac:dyDescent="0.25">
      <c r="B1244" s="330"/>
      <c r="C1244" s="330"/>
      <c r="D1244" s="330"/>
      <c r="E1244" s="330"/>
      <c r="F1244" s="330"/>
    </row>
    <row r="1245" spans="2:6" x14ac:dyDescent="0.25">
      <c r="B1245" s="330"/>
      <c r="C1245" s="330"/>
      <c r="D1245" s="330"/>
      <c r="E1245" s="330"/>
      <c r="F1245" s="330"/>
    </row>
    <row r="1246" spans="2:6" x14ac:dyDescent="0.25">
      <c r="B1246" s="330"/>
      <c r="C1246" s="330"/>
      <c r="D1246" s="330"/>
      <c r="E1246" s="330"/>
      <c r="F1246" s="330"/>
    </row>
    <row r="1247" spans="2:6" x14ac:dyDescent="0.25">
      <c r="B1247" s="330"/>
      <c r="C1247" s="330"/>
      <c r="D1247" s="330"/>
      <c r="E1247" s="330"/>
      <c r="F1247" s="330"/>
    </row>
    <row r="1248" spans="2:6" x14ac:dyDescent="0.25">
      <c r="B1248" s="330"/>
      <c r="C1248" s="330"/>
      <c r="D1248" s="330"/>
      <c r="E1248" s="330"/>
      <c r="F1248" s="330"/>
    </row>
    <row r="1249" spans="2:6" x14ac:dyDescent="0.25">
      <c r="B1249" s="330"/>
      <c r="C1249" s="330"/>
      <c r="D1249" s="330"/>
      <c r="E1249" s="330"/>
      <c r="F1249" s="330"/>
    </row>
    <row r="1250" spans="2:6" x14ac:dyDescent="0.25">
      <c r="B1250" s="330"/>
      <c r="C1250" s="330"/>
      <c r="D1250" s="330"/>
      <c r="E1250" s="330"/>
      <c r="F1250" s="330"/>
    </row>
    <row r="1251" spans="2:6" x14ac:dyDescent="0.25">
      <c r="B1251" s="330"/>
      <c r="C1251" s="330"/>
      <c r="D1251" s="330"/>
      <c r="E1251" s="330"/>
      <c r="F1251" s="330"/>
    </row>
    <row r="1252" spans="2:6" x14ac:dyDescent="0.25">
      <c r="B1252" s="330"/>
      <c r="C1252" s="330"/>
      <c r="D1252" s="330"/>
      <c r="E1252" s="330"/>
      <c r="F1252" s="330"/>
    </row>
    <row r="1253" spans="2:6" x14ac:dyDescent="0.25">
      <c r="B1253" s="330"/>
      <c r="C1253" s="330"/>
      <c r="D1253" s="330"/>
      <c r="E1253" s="330"/>
      <c r="F1253" s="330"/>
    </row>
    <row r="1254" spans="2:6" x14ac:dyDescent="0.25">
      <c r="B1254" s="330"/>
      <c r="C1254" s="330"/>
      <c r="D1254" s="330"/>
      <c r="E1254" s="330"/>
      <c r="F1254" s="330"/>
    </row>
    <row r="1255" spans="2:6" x14ac:dyDescent="0.25">
      <c r="B1255" s="330"/>
      <c r="C1255" s="330"/>
      <c r="D1255" s="330"/>
      <c r="E1255" s="330"/>
      <c r="F1255" s="330"/>
    </row>
    <row r="1256" spans="2:6" x14ac:dyDescent="0.25">
      <c r="B1256" s="330"/>
      <c r="C1256" s="330"/>
      <c r="D1256" s="330"/>
      <c r="E1256" s="330"/>
      <c r="F1256" s="330"/>
    </row>
    <row r="1257" spans="2:6" x14ac:dyDescent="0.25">
      <c r="B1257" s="330"/>
      <c r="C1257" s="330"/>
      <c r="D1257" s="330"/>
      <c r="E1257" s="330"/>
      <c r="F1257" s="330"/>
    </row>
    <row r="1258" spans="2:6" x14ac:dyDescent="0.25">
      <c r="B1258" s="330"/>
      <c r="C1258" s="330"/>
      <c r="D1258" s="330"/>
      <c r="E1258" s="330"/>
      <c r="F1258" s="330"/>
    </row>
    <row r="1259" spans="2:6" x14ac:dyDescent="0.25">
      <c r="B1259" s="330"/>
      <c r="C1259" s="330"/>
      <c r="D1259" s="330"/>
      <c r="E1259" s="330"/>
      <c r="F1259" s="330"/>
    </row>
    <row r="1260" spans="2:6" x14ac:dyDescent="0.25">
      <c r="B1260" s="330"/>
      <c r="C1260" s="330"/>
      <c r="D1260" s="330"/>
      <c r="E1260" s="330"/>
      <c r="F1260" s="330"/>
    </row>
    <row r="1261" spans="2:6" x14ac:dyDescent="0.25">
      <c r="B1261" s="330"/>
      <c r="C1261" s="330"/>
      <c r="D1261" s="330"/>
      <c r="E1261" s="330"/>
      <c r="F1261" s="330"/>
    </row>
    <row r="1262" spans="2:6" x14ac:dyDescent="0.25">
      <c r="B1262" s="330"/>
      <c r="C1262" s="330"/>
      <c r="D1262" s="330"/>
      <c r="E1262" s="330"/>
      <c r="F1262" s="330"/>
    </row>
    <row r="1263" spans="2:6" x14ac:dyDescent="0.25">
      <c r="B1263" s="330"/>
      <c r="C1263" s="330"/>
      <c r="D1263" s="330"/>
      <c r="E1263" s="330"/>
      <c r="F1263" s="330"/>
    </row>
    <row r="1264" spans="2:6" x14ac:dyDescent="0.25">
      <c r="B1264" s="330"/>
      <c r="C1264" s="330"/>
      <c r="D1264" s="330"/>
      <c r="E1264" s="330"/>
      <c r="F1264" s="330"/>
    </row>
    <row r="1265" spans="2:6" x14ac:dyDescent="0.25">
      <c r="B1265" s="330"/>
      <c r="C1265" s="330"/>
      <c r="D1265" s="330"/>
      <c r="E1265" s="330"/>
      <c r="F1265" s="330"/>
    </row>
    <row r="1266" spans="2:6" x14ac:dyDescent="0.25">
      <c r="B1266" s="330"/>
      <c r="C1266" s="330"/>
      <c r="D1266" s="330"/>
      <c r="E1266" s="330"/>
      <c r="F1266" s="330"/>
    </row>
    <row r="1267" spans="2:6" x14ac:dyDescent="0.25">
      <c r="B1267" s="330"/>
      <c r="C1267" s="330"/>
      <c r="D1267" s="330"/>
      <c r="E1267" s="330"/>
      <c r="F1267" s="330"/>
    </row>
    <row r="1268" spans="2:6" x14ac:dyDescent="0.25">
      <c r="B1268" s="330"/>
      <c r="C1268" s="330"/>
      <c r="D1268" s="330"/>
      <c r="E1268" s="330"/>
      <c r="F1268" s="330"/>
    </row>
    <row r="1269" spans="2:6" x14ac:dyDescent="0.25">
      <c r="B1269" s="330"/>
      <c r="C1269" s="330"/>
      <c r="D1269" s="330"/>
      <c r="E1269" s="330"/>
      <c r="F1269" s="330"/>
    </row>
    <row r="1270" spans="2:6" x14ac:dyDescent="0.25">
      <c r="B1270" s="330"/>
      <c r="C1270" s="330"/>
      <c r="D1270" s="330"/>
      <c r="E1270" s="330"/>
      <c r="F1270" s="330"/>
    </row>
    <row r="1271" spans="2:6" x14ac:dyDescent="0.25">
      <c r="B1271" s="330"/>
      <c r="C1271" s="330"/>
      <c r="D1271" s="330"/>
      <c r="E1271" s="330"/>
      <c r="F1271" s="330"/>
    </row>
    <row r="1272" spans="2:6" x14ac:dyDescent="0.25">
      <c r="B1272" s="330"/>
      <c r="C1272" s="330"/>
      <c r="D1272" s="330"/>
      <c r="E1272" s="330"/>
      <c r="F1272" s="330"/>
    </row>
    <row r="1273" spans="2:6" x14ac:dyDescent="0.25">
      <c r="B1273" s="330"/>
      <c r="C1273" s="330"/>
      <c r="D1273" s="330"/>
      <c r="E1273" s="330"/>
      <c r="F1273" s="330"/>
    </row>
    <row r="1274" spans="2:6" x14ac:dyDescent="0.25">
      <c r="B1274" s="330"/>
      <c r="C1274" s="330"/>
      <c r="D1274" s="330"/>
      <c r="E1274" s="330"/>
      <c r="F1274" s="330"/>
    </row>
    <row r="1275" spans="2:6" x14ac:dyDescent="0.25">
      <c r="B1275" s="330"/>
      <c r="C1275" s="330"/>
      <c r="D1275" s="330"/>
      <c r="E1275" s="330"/>
      <c r="F1275" s="330"/>
    </row>
    <row r="1276" spans="2:6" x14ac:dyDescent="0.25">
      <c r="B1276" s="330"/>
      <c r="C1276" s="330"/>
      <c r="D1276" s="330"/>
      <c r="E1276" s="330"/>
      <c r="F1276" s="330"/>
    </row>
    <row r="1277" spans="2:6" x14ac:dyDescent="0.25">
      <c r="B1277" s="330"/>
      <c r="C1277" s="330"/>
      <c r="D1277" s="330"/>
      <c r="E1277" s="330"/>
      <c r="F1277" s="330"/>
    </row>
    <row r="1278" spans="2:6" x14ac:dyDescent="0.25">
      <c r="B1278" s="330"/>
      <c r="C1278" s="330"/>
      <c r="D1278" s="330"/>
      <c r="E1278" s="330"/>
      <c r="F1278" s="330"/>
    </row>
    <row r="1279" spans="2:6" x14ac:dyDescent="0.25">
      <c r="B1279" s="330"/>
      <c r="C1279" s="330"/>
      <c r="D1279" s="330"/>
      <c r="E1279" s="330"/>
      <c r="F1279" s="330"/>
    </row>
    <row r="1280" spans="2:6" x14ac:dyDescent="0.25">
      <c r="B1280" s="330"/>
      <c r="C1280" s="330"/>
      <c r="D1280" s="330"/>
      <c r="E1280" s="330"/>
      <c r="F1280" s="330"/>
    </row>
    <row r="1281" spans="2:6" x14ac:dyDescent="0.25">
      <c r="B1281" s="330"/>
      <c r="C1281" s="330"/>
      <c r="D1281" s="330"/>
      <c r="E1281" s="330"/>
      <c r="F1281" s="330"/>
    </row>
    <row r="1282" spans="2:6" x14ac:dyDescent="0.25">
      <c r="B1282" s="330"/>
      <c r="C1282" s="330"/>
      <c r="D1282" s="330"/>
      <c r="E1282" s="330"/>
      <c r="F1282" s="330"/>
    </row>
    <row r="1283" spans="2:6" x14ac:dyDescent="0.25">
      <c r="B1283" s="330"/>
      <c r="C1283" s="330"/>
      <c r="D1283" s="330"/>
      <c r="E1283" s="330"/>
      <c r="F1283" s="330"/>
    </row>
    <row r="1284" spans="2:6" x14ac:dyDescent="0.25">
      <c r="B1284" s="330"/>
      <c r="C1284" s="330"/>
      <c r="D1284" s="330"/>
      <c r="E1284" s="330"/>
      <c r="F1284" s="330"/>
    </row>
    <row r="1285" spans="2:6" x14ac:dyDescent="0.25">
      <c r="B1285" s="330"/>
      <c r="C1285" s="330"/>
      <c r="D1285" s="330"/>
      <c r="E1285" s="330"/>
      <c r="F1285" s="330"/>
    </row>
    <row r="1286" spans="2:6" x14ac:dyDescent="0.25">
      <c r="B1286" s="330"/>
      <c r="C1286" s="330"/>
      <c r="D1286" s="330"/>
      <c r="E1286" s="330"/>
      <c r="F1286" s="330"/>
    </row>
    <row r="1287" spans="2:6" x14ac:dyDescent="0.25">
      <c r="B1287" s="330"/>
      <c r="C1287" s="330"/>
      <c r="D1287" s="330"/>
      <c r="E1287" s="330"/>
      <c r="F1287" s="330"/>
    </row>
    <row r="1288" spans="2:6" x14ac:dyDescent="0.25">
      <c r="B1288" s="330"/>
      <c r="C1288" s="330"/>
      <c r="D1288" s="330"/>
      <c r="E1288" s="330"/>
      <c r="F1288" s="330"/>
    </row>
    <row r="1289" spans="2:6" x14ac:dyDescent="0.25">
      <c r="B1289" s="330"/>
      <c r="C1289" s="330"/>
      <c r="D1289" s="330"/>
      <c r="E1289" s="330"/>
      <c r="F1289" s="330"/>
    </row>
    <row r="1290" spans="2:6" x14ac:dyDescent="0.25">
      <c r="B1290" s="330"/>
      <c r="C1290" s="330"/>
      <c r="D1290" s="330"/>
      <c r="E1290" s="330"/>
      <c r="F1290" s="330"/>
    </row>
    <row r="1291" spans="2:6" x14ac:dyDescent="0.25">
      <c r="B1291" s="330"/>
      <c r="C1291" s="330"/>
      <c r="D1291" s="330"/>
      <c r="E1291" s="330"/>
      <c r="F1291" s="330"/>
    </row>
    <row r="1292" spans="2:6" x14ac:dyDescent="0.25">
      <c r="B1292" s="330"/>
      <c r="C1292" s="330"/>
      <c r="D1292" s="330"/>
      <c r="E1292" s="330"/>
      <c r="F1292" s="330"/>
    </row>
    <row r="1293" spans="2:6" x14ac:dyDescent="0.25">
      <c r="B1293" s="330"/>
      <c r="C1293" s="330"/>
      <c r="D1293" s="330"/>
      <c r="E1293" s="330"/>
      <c r="F1293" s="330"/>
    </row>
    <row r="1294" spans="2:6" x14ac:dyDescent="0.25">
      <c r="B1294" s="330"/>
      <c r="C1294" s="330"/>
      <c r="D1294" s="330"/>
      <c r="E1294" s="330"/>
      <c r="F1294" s="330"/>
    </row>
    <row r="1295" spans="2:6" x14ac:dyDescent="0.25">
      <c r="B1295" s="330"/>
      <c r="C1295" s="330"/>
      <c r="D1295" s="330"/>
      <c r="E1295" s="330"/>
      <c r="F1295" s="330"/>
    </row>
    <row r="1296" spans="2:6" x14ac:dyDescent="0.25">
      <c r="B1296" s="330"/>
      <c r="C1296" s="330"/>
      <c r="D1296" s="330"/>
      <c r="E1296" s="330"/>
      <c r="F1296" s="330"/>
    </row>
    <row r="1297" spans="2:6" x14ac:dyDescent="0.25">
      <c r="B1297" s="330"/>
      <c r="C1297" s="330"/>
      <c r="D1297" s="330"/>
      <c r="E1297" s="330"/>
      <c r="F1297" s="330"/>
    </row>
    <row r="1298" spans="2:6" x14ac:dyDescent="0.25">
      <c r="B1298" s="330"/>
      <c r="C1298" s="330"/>
      <c r="D1298" s="330"/>
      <c r="E1298" s="330"/>
      <c r="F1298" s="330"/>
    </row>
    <row r="1299" spans="2:6" x14ac:dyDescent="0.25">
      <c r="B1299" s="330"/>
      <c r="C1299" s="330"/>
      <c r="D1299" s="330"/>
      <c r="E1299" s="330"/>
      <c r="F1299" s="330"/>
    </row>
    <row r="1300" spans="2:6" x14ac:dyDescent="0.25">
      <c r="B1300" s="330"/>
      <c r="C1300" s="330"/>
      <c r="D1300" s="330"/>
      <c r="E1300" s="330"/>
      <c r="F1300" s="330"/>
    </row>
    <row r="1301" spans="2:6" x14ac:dyDescent="0.25">
      <c r="B1301" s="330"/>
      <c r="C1301" s="330"/>
      <c r="D1301" s="330"/>
      <c r="E1301" s="330"/>
      <c r="F1301" s="330"/>
    </row>
    <row r="1302" spans="2:6" x14ac:dyDescent="0.25">
      <c r="B1302" s="330"/>
      <c r="C1302" s="330"/>
      <c r="D1302" s="330"/>
      <c r="E1302" s="330"/>
      <c r="F1302" s="330"/>
    </row>
    <row r="1303" spans="2:6" x14ac:dyDescent="0.25">
      <c r="B1303" s="330"/>
      <c r="C1303" s="330"/>
      <c r="D1303" s="330"/>
      <c r="E1303" s="330"/>
      <c r="F1303" s="330"/>
    </row>
    <row r="1304" spans="2:6" x14ac:dyDescent="0.25">
      <c r="B1304" s="330"/>
      <c r="C1304" s="330"/>
      <c r="D1304" s="330"/>
      <c r="E1304" s="330"/>
      <c r="F1304" s="330"/>
    </row>
    <row r="1305" spans="2:6" x14ac:dyDescent="0.25">
      <c r="B1305" s="330"/>
      <c r="C1305" s="330"/>
      <c r="D1305" s="330"/>
      <c r="E1305" s="330"/>
      <c r="F1305" s="330"/>
    </row>
    <row r="1306" spans="2:6" x14ac:dyDescent="0.25">
      <c r="B1306" s="330"/>
      <c r="C1306" s="330"/>
      <c r="D1306" s="330"/>
      <c r="E1306" s="330"/>
      <c r="F1306" s="330"/>
    </row>
    <row r="1307" spans="2:6" x14ac:dyDescent="0.25">
      <c r="B1307" s="330"/>
      <c r="C1307" s="330"/>
      <c r="D1307" s="330"/>
      <c r="E1307" s="330"/>
      <c r="F1307" s="330"/>
    </row>
    <row r="1308" spans="2:6" x14ac:dyDescent="0.25">
      <c r="B1308" s="330"/>
      <c r="C1308" s="330"/>
      <c r="D1308" s="330"/>
      <c r="E1308" s="330"/>
      <c r="F1308" s="330"/>
    </row>
    <row r="1309" spans="2:6" x14ac:dyDescent="0.25">
      <c r="B1309" s="330"/>
      <c r="C1309" s="330"/>
      <c r="D1309" s="330"/>
      <c r="E1309" s="330"/>
      <c r="F1309" s="330"/>
    </row>
    <row r="1310" spans="2:6" x14ac:dyDescent="0.25">
      <c r="B1310" s="330"/>
      <c r="C1310" s="330"/>
      <c r="D1310" s="330"/>
      <c r="E1310" s="330"/>
      <c r="F1310" s="330"/>
    </row>
    <row r="1311" spans="2:6" x14ac:dyDescent="0.25">
      <c r="B1311" s="330"/>
      <c r="C1311" s="330"/>
      <c r="D1311" s="330"/>
      <c r="E1311" s="330"/>
      <c r="F1311" s="330"/>
    </row>
    <row r="1312" spans="2:6" x14ac:dyDescent="0.25">
      <c r="B1312" s="330"/>
      <c r="C1312" s="330"/>
      <c r="D1312" s="330"/>
      <c r="E1312" s="330"/>
      <c r="F1312" s="330"/>
    </row>
    <row r="1313" spans="2:6" x14ac:dyDescent="0.25">
      <c r="B1313" s="330"/>
      <c r="C1313" s="330"/>
      <c r="D1313" s="330"/>
      <c r="E1313" s="330"/>
      <c r="F1313" s="330"/>
    </row>
    <row r="1314" spans="2:6" x14ac:dyDescent="0.25">
      <c r="B1314" s="330"/>
      <c r="C1314" s="330"/>
      <c r="D1314" s="330"/>
      <c r="E1314" s="330"/>
      <c r="F1314" s="330"/>
    </row>
    <row r="1315" spans="2:6" x14ac:dyDescent="0.25">
      <c r="B1315" s="330"/>
      <c r="C1315" s="330"/>
      <c r="D1315" s="330"/>
      <c r="E1315" s="330"/>
      <c r="F1315" s="330"/>
    </row>
    <row r="1316" spans="2:6" x14ac:dyDescent="0.25">
      <c r="B1316" s="330"/>
      <c r="C1316" s="330"/>
      <c r="D1316" s="330"/>
      <c r="E1316" s="330"/>
      <c r="F1316" s="330"/>
    </row>
    <row r="1317" spans="2:6" x14ac:dyDescent="0.25">
      <c r="B1317" s="330"/>
      <c r="C1317" s="330"/>
      <c r="D1317" s="330"/>
      <c r="E1317" s="330"/>
      <c r="F1317" s="330"/>
    </row>
    <row r="1318" spans="2:6" x14ac:dyDescent="0.25">
      <c r="B1318" s="330"/>
      <c r="C1318" s="330"/>
      <c r="D1318" s="330"/>
      <c r="E1318" s="330"/>
      <c r="F1318" s="330"/>
    </row>
    <row r="1319" spans="2:6" x14ac:dyDescent="0.25">
      <c r="B1319" s="330"/>
      <c r="C1319" s="330"/>
      <c r="D1319" s="330"/>
      <c r="E1319" s="330"/>
      <c r="F1319" s="330"/>
    </row>
    <row r="1320" spans="2:6" x14ac:dyDescent="0.25">
      <c r="B1320" s="330"/>
      <c r="C1320" s="330"/>
      <c r="D1320" s="330"/>
      <c r="E1320" s="330"/>
      <c r="F1320" s="330"/>
    </row>
    <row r="1321" spans="2:6" x14ac:dyDescent="0.25">
      <c r="B1321" s="330"/>
      <c r="C1321" s="330"/>
      <c r="D1321" s="330"/>
      <c r="E1321" s="330"/>
      <c r="F1321" s="330"/>
    </row>
    <row r="1322" spans="2:6" x14ac:dyDescent="0.25">
      <c r="B1322" s="330"/>
      <c r="C1322" s="330"/>
      <c r="D1322" s="330"/>
      <c r="E1322" s="330"/>
      <c r="F1322" s="330"/>
    </row>
    <row r="1323" spans="2:6" x14ac:dyDescent="0.25">
      <c r="B1323" s="330"/>
      <c r="C1323" s="330"/>
      <c r="D1323" s="330"/>
      <c r="E1323" s="330"/>
      <c r="F1323" s="330"/>
    </row>
    <row r="1324" spans="2:6" x14ac:dyDescent="0.25">
      <c r="B1324" s="330"/>
      <c r="C1324" s="330"/>
      <c r="D1324" s="330"/>
      <c r="E1324" s="330"/>
      <c r="F1324" s="330"/>
    </row>
    <row r="1325" spans="2:6" x14ac:dyDescent="0.25">
      <c r="B1325" s="330"/>
      <c r="C1325" s="330"/>
      <c r="D1325" s="330"/>
      <c r="E1325" s="330"/>
      <c r="F1325" s="330"/>
    </row>
    <row r="1326" spans="2:6" x14ac:dyDescent="0.25">
      <c r="B1326" s="330"/>
      <c r="C1326" s="330"/>
      <c r="D1326" s="330"/>
      <c r="E1326" s="330"/>
      <c r="F1326" s="330"/>
    </row>
    <row r="1327" spans="2:6" x14ac:dyDescent="0.25">
      <c r="B1327" s="330"/>
      <c r="C1327" s="330"/>
      <c r="D1327" s="330"/>
      <c r="E1327" s="330"/>
      <c r="F1327" s="330"/>
    </row>
    <row r="1328" spans="2:6" x14ac:dyDescent="0.25">
      <c r="B1328" s="330"/>
      <c r="C1328" s="330"/>
      <c r="D1328" s="330"/>
      <c r="E1328" s="330"/>
      <c r="F1328" s="330"/>
    </row>
    <row r="1329" spans="2:6" x14ac:dyDescent="0.25">
      <c r="B1329" s="330"/>
      <c r="C1329" s="330"/>
      <c r="D1329" s="330"/>
      <c r="E1329" s="330"/>
      <c r="F1329" s="330"/>
    </row>
    <row r="1330" spans="2:6" x14ac:dyDescent="0.25">
      <c r="B1330" s="330"/>
      <c r="C1330" s="330"/>
      <c r="D1330" s="330"/>
      <c r="E1330" s="330"/>
      <c r="F1330" s="330"/>
    </row>
    <row r="1331" spans="2:6" x14ac:dyDescent="0.25">
      <c r="B1331" s="330"/>
      <c r="C1331" s="330"/>
      <c r="D1331" s="330"/>
      <c r="E1331" s="330"/>
      <c r="F1331" s="330"/>
    </row>
    <row r="1332" spans="2:6" x14ac:dyDescent="0.25">
      <c r="B1332" s="330"/>
      <c r="C1332" s="330"/>
      <c r="D1332" s="330"/>
      <c r="E1332" s="330"/>
      <c r="F1332" s="330"/>
    </row>
    <row r="1333" spans="2:6" x14ac:dyDescent="0.25">
      <c r="B1333" s="330"/>
      <c r="C1333" s="330"/>
      <c r="D1333" s="330"/>
      <c r="E1333" s="330"/>
      <c r="F1333" s="330"/>
    </row>
    <row r="1334" spans="2:6" x14ac:dyDescent="0.25">
      <c r="B1334" s="330"/>
      <c r="C1334" s="330"/>
      <c r="D1334" s="330"/>
      <c r="E1334" s="330"/>
      <c r="F1334" s="330"/>
    </row>
    <row r="1335" spans="2:6" x14ac:dyDescent="0.25">
      <c r="B1335" s="330"/>
      <c r="C1335" s="330"/>
      <c r="D1335" s="330"/>
      <c r="E1335" s="330"/>
      <c r="F1335" s="330"/>
    </row>
    <row r="1336" spans="2:6" x14ac:dyDescent="0.25">
      <c r="B1336" s="330"/>
      <c r="C1336" s="330"/>
      <c r="D1336" s="330"/>
      <c r="E1336" s="330"/>
      <c r="F1336" s="330"/>
    </row>
    <row r="1337" spans="2:6" x14ac:dyDescent="0.25">
      <c r="B1337" s="330"/>
      <c r="C1337" s="330"/>
      <c r="D1337" s="330"/>
      <c r="E1337" s="330"/>
      <c r="F1337" s="330"/>
    </row>
    <row r="1338" spans="2:6" x14ac:dyDescent="0.25">
      <c r="B1338" s="330"/>
      <c r="C1338" s="330"/>
      <c r="D1338" s="330"/>
      <c r="E1338" s="330"/>
      <c r="F1338" s="330"/>
    </row>
    <row r="1339" spans="2:6" x14ac:dyDescent="0.25">
      <c r="B1339" s="330"/>
      <c r="C1339" s="330"/>
      <c r="D1339" s="330"/>
      <c r="E1339" s="330"/>
      <c r="F1339" s="330"/>
    </row>
    <row r="1340" spans="2:6" x14ac:dyDescent="0.25">
      <c r="B1340" s="330"/>
      <c r="C1340" s="330"/>
      <c r="D1340" s="330"/>
      <c r="E1340" s="330"/>
      <c r="F1340" s="330"/>
    </row>
    <row r="1341" spans="2:6" x14ac:dyDescent="0.25">
      <c r="B1341" s="330"/>
      <c r="C1341" s="330"/>
      <c r="D1341" s="330"/>
      <c r="E1341" s="330"/>
      <c r="F1341" s="330"/>
    </row>
    <row r="1342" spans="2:6" x14ac:dyDescent="0.25">
      <c r="B1342" s="330"/>
      <c r="C1342" s="330"/>
      <c r="D1342" s="330"/>
      <c r="E1342" s="330"/>
      <c r="F1342" s="330"/>
    </row>
    <row r="1343" spans="2:6" x14ac:dyDescent="0.25">
      <c r="B1343" s="330"/>
      <c r="C1343" s="330"/>
      <c r="D1343" s="330"/>
      <c r="E1343" s="330"/>
      <c r="F1343" s="330"/>
    </row>
    <row r="1344" spans="2:6" x14ac:dyDescent="0.25">
      <c r="B1344" s="330"/>
      <c r="C1344" s="330"/>
      <c r="D1344" s="330"/>
      <c r="E1344" s="330"/>
      <c r="F1344" s="330"/>
    </row>
    <row r="1345" spans="2:6" x14ac:dyDescent="0.25">
      <c r="B1345" s="330"/>
      <c r="C1345" s="330"/>
      <c r="D1345" s="330"/>
      <c r="E1345" s="330"/>
      <c r="F1345" s="330"/>
    </row>
    <row r="1346" spans="2:6" x14ac:dyDescent="0.25">
      <c r="B1346" s="330"/>
      <c r="C1346" s="330"/>
      <c r="D1346" s="330"/>
      <c r="E1346" s="330"/>
      <c r="F1346" s="330"/>
    </row>
    <row r="1347" spans="2:6" x14ac:dyDescent="0.25">
      <c r="B1347" s="330"/>
      <c r="C1347" s="330"/>
      <c r="D1347" s="330"/>
      <c r="E1347" s="330"/>
      <c r="F1347" s="330"/>
    </row>
    <row r="1348" spans="2:6" x14ac:dyDescent="0.25">
      <c r="B1348" s="330"/>
      <c r="C1348" s="330"/>
      <c r="D1348" s="330"/>
      <c r="E1348" s="330"/>
      <c r="F1348" s="330"/>
    </row>
    <row r="1349" spans="2:6" x14ac:dyDescent="0.25">
      <c r="B1349" s="330"/>
      <c r="C1349" s="330"/>
      <c r="D1349" s="330"/>
      <c r="E1349" s="330"/>
      <c r="F1349" s="330"/>
    </row>
    <row r="1350" spans="2:6" x14ac:dyDescent="0.25">
      <c r="B1350" s="330"/>
      <c r="C1350" s="330"/>
      <c r="D1350" s="330"/>
      <c r="E1350" s="330"/>
      <c r="F1350" s="330"/>
    </row>
    <row r="1351" spans="2:6" x14ac:dyDescent="0.25">
      <c r="B1351" s="330"/>
      <c r="C1351" s="330"/>
      <c r="D1351" s="330"/>
      <c r="E1351" s="330"/>
      <c r="F1351" s="330"/>
    </row>
    <row r="1352" spans="2:6" x14ac:dyDescent="0.25">
      <c r="B1352" s="330"/>
      <c r="C1352" s="330"/>
      <c r="D1352" s="330"/>
      <c r="E1352" s="330"/>
      <c r="F1352" s="330"/>
    </row>
    <row r="1353" spans="2:6" x14ac:dyDescent="0.25">
      <c r="B1353" s="330"/>
      <c r="C1353" s="330"/>
      <c r="D1353" s="330"/>
      <c r="E1353" s="330"/>
      <c r="F1353" s="330"/>
    </row>
    <row r="1354" spans="2:6" x14ac:dyDescent="0.25">
      <c r="B1354" s="330"/>
      <c r="C1354" s="330"/>
      <c r="D1354" s="330"/>
      <c r="E1354" s="330"/>
      <c r="F1354" s="330"/>
    </row>
    <row r="1355" spans="2:6" x14ac:dyDescent="0.25">
      <c r="B1355" s="330"/>
      <c r="C1355" s="330"/>
      <c r="D1355" s="330"/>
      <c r="E1355" s="330"/>
      <c r="F1355" s="330"/>
    </row>
    <row r="1356" spans="2:6" x14ac:dyDescent="0.25">
      <c r="B1356" s="330"/>
      <c r="C1356" s="330"/>
      <c r="D1356" s="330"/>
      <c r="E1356" s="330"/>
      <c r="F1356" s="330"/>
    </row>
    <row r="1357" spans="2:6" x14ac:dyDescent="0.25">
      <c r="B1357" s="330"/>
      <c r="C1357" s="330"/>
      <c r="D1357" s="330"/>
      <c r="E1357" s="330"/>
      <c r="F1357" s="330"/>
    </row>
    <row r="1358" spans="2:6" x14ac:dyDescent="0.25">
      <c r="B1358" s="330"/>
      <c r="C1358" s="330"/>
      <c r="D1358" s="330"/>
      <c r="E1358" s="330"/>
      <c r="F1358" s="330"/>
    </row>
    <row r="1359" spans="2:6" x14ac:dyDescent="0.25">
      <c r="B1359" s="330"/>
      <c r="C1359" s="330"/>
      <c r="D1359" s="330"/>
      <c r="E1359" s="330"/>
      <c r="F1359" s="330"/>
    </row>
    <row r="1360" spans="2:6" x14ac:dyDescent="0.25">
      <c r="B1360" s="330"/>
      <c r="C1360" s="330"/>
      <c r="D1360" s="330"/>
      <c r="E1360" s="330"/>
      <c r="F1360" s="330"/>
    </row>
    <row r="1361" spans="2:6" x14ac:dyDescent="0.25">
      <c r="B1361" s="330"/>
      <c r="C1361" s="330"/>
      <c r="D1361" s="330"/>
      <c r="E1361" s="330"/>
      <c r="F1361" s="330"/>
    </row>
    <row r="1362" spans="2:6" x14ac:dyDescent="0.25">
      <c r="B1362" s="330"/>
      <c r="C1362" s="330"/>
      <c r="D1362" s="330"/>
      <c r="E1362" s="330"/>
      <c r="F1362" s="330"/>
    </row>
    <row r="1363" spans="2:6" x14ac:dyDescent="0.25">
      <c r="B1363" s="330"/>
      <c r="C1363" s="330"/>
      <c r="D1363" s="330"/>
      <c r="E1363" s="330"/>
      <c r="F1363" s="330"/>
    </row>
    <row r="1364" spans="2:6" x14ac:dyDescent="0.25">
      <c r="B1364" s="330"/>
      <c r="C1364" s="330"/>
      <c r="D1364" s="330"/>
      <c r="E1364" s="330"/>
      <c r="F1364" s="330"/>
    </row>
    <row r="1365" spans="2:6" x14ac:dyDescent="0.25">
      <c r="B1365" s="330"/>
      <c r="C1365" s="330"/>
      <c r="D1365" s="330"/>
      <c r="E1365" s="330"/>
      <c r="F1365" s="330"/>
    </row>
    <row r="1366" spans="2:6" x14ac:dyDescent="0.25">
      <c r="B1366" s="330"/>
      <c r="C1366" s="330"/>
      <c r="D1366" s="330"/>
      <c r="E1366" s="330"/>
      <c r="F1366" s="330"/>
    </row>
    <row r="1367" spans="2:6" x14ac:dyDescent="0.25">
      <c r="B1367" s="330"/>
      <c r="C1367" s="330"/>
      <c r="D1367" s="330"/>
      <c r="E1367" s="330"/>
      <c r="F1367" s="330"/>
    </row>
    <row r="1368" spans="2:6" x14ac:dyDescent="0.25">
      <c r="B1368" s="330"/>
      <c r="C1368" s="330"/>
      <c r="D1368" s="330"/>
      <c r="E1368" s="330"/>
      <c r="F1368" s="330"/>
    </row>
    <row r="1369" spans="2:6" x14ac:dyDescent="0.25">
      <c r="B1369" s="330"/>
      <c r="C1369" s="330"/>
      <c r="D1369" s="330"/>
      <c r="E1369" s="330"/>
      <c r="F1369" s="330"/>
    </row>
    <row r="1370" spans="2:6" x14ac:dyDescent="0.25">
      <c r="B1370" s="330"/>
      <c r="C1370" s="330"/>
      <c r="D1370" s="330"/>
      <c r="E1370" s="330"/>
      <c r="F1370" s="330"/>
    </row>
    <row r="1371" spans="2:6" x14ac:dyDescent="0.25">
      <c r="B1371" s="330"/>
      <c r="C1371" s="330"/>
      <c r="D1371" s="330"/>
      <c r="E1371" s="330"/>
      <c r="F1371" s="330"/>
    </row>
    <row r="1372" spans="2:6" x14ac:dyDescent="0.25">
      <c r="B1372" s="330"/>
      <c r="C1372" s="330"/>
      <c r="D1372" s="330"/>
      <c r="E1372" s="330"/>
      <c r="F1372" s="330"/>
    </row>
    <row r="1373" spans="2:6" x14ac:dyDescent="0.25">
      <c r="B1373" s="330"/>
      <c r="C1373" s="330"/>
      <c r="D1373" s="330"/>
      <c r="E1373" s="330"/>
      <c r="F1373" s="330"/>
    </row>
    <row r="1374" spans="2:6" x14ac:dyDescent="0.25">
      <c r="B1374" s="330"/>
      <c r="C1374" s="330"/>
      <c r="D1374" s="330"/>
      <c r="E1374" s="330"/>
      <c r="F1374" s="330"/>
    </row>
    <row r="1375" spans="2:6" x14ac:dyDescent="0.25">
      <c r="B1375" s="330"/>
      <c r="C1375" s="330"/>
      <c r="D1375" s="330"/>
      <c r="E1375" s="330"/>
      <c r="F1375" s="330"/>
    </row>
    <row r="1376" spans="2:6" x14ac:dyDescent="0.25">
      <c r="B1376" s="330"/>
      <c r="C1376" s="330"/>
      <c r="D1376" s="330"/>
      <c r="E1376" s="330"/>
      <c r="F1376" s="330"/>
    </row>
    <row r="1377" spans="2:6" x14ac:dyDescent="0.25">
      <c r="B1377" s="330"/>
      <c r="C1377" s="330"/>
      <c r="D1377" s="330"/>
      <c r="E1377" s="330"/>
      <c r="F1377" s="330"/>
    </row>
    <row r="1378" spans="2:6" x14ac:dyDescent="0.25">
      <c r="B1378" s="330"/>
      <c r="C1378" s="330"/>
      <c r="D1378" s="330"/>
      <c r="E1378" s="330"/>
      <c r="F1378" s="330"/>
    </row>
    <row r="1379" spans="2:6" x14ac:dyDescent="0.25">
      <c r="B1379" s="330"/>
      <c r="C1379" s="330"/>
      <c r="D1379" s="330"/>
      <c r="E1379" s="330"/>
      <c r="F1379" s="330"/>
    </row>
    <row r="1380" spans="2:6" x14ac:dyDescent="0.25">
      <c r="B1380" s="330"/>
      <c r="C1380" s="330"/>
      <c r="D1380" s="330"/>
      <c r="E1380" s="330"/>
      <c r="F1380" s="330"/>
    </row>
    <row r="1381" spans="2:6" x14ac:dyDescent="0.25">
      <c r="B1381" s="330"/>
      <c r="C1381" s="330"/>
      <c r="D1381" s="330"/>
      <c r="E1381" s="330"/>
      <c r="F1381" s="330"/>
    </row>
    <row r="1382" spans="2:6" x14ac:dyDescent="0.25">
      <c r="B1382" s="330"/>
      <c r="C1382" s="330"/>
      <c r="D1382" s="330"/>
      <c r="E1382" s="330"/>
      <c r="F1382" s="330"/>
    </row>
    <row r="1383" spans="2:6" x14ac:dyDescent="0.25">
      <c r="B1383" s="330"/>
      <c r="C1383" s="330"/>
      <c r="D1383" s="330"/>
      <c r="E1383" s="330"/>
      <c r="F1383" s="330"/>
    </row>
    <row r="1384" spans="2:6" x14ac:dyDescent="0.25">
      <c r="B1384" s="330"/>
      <c r="C1384" s="330"/>
      <c r="D1384" s="330"/>
      <c r="E1384" s="330"/>
      <c r="F1384" s="330"/>
    </row>
    <row r="1385" spans="2:6" x14ac:dyDescent="0.25">
      <c r="B1385" s="330"/>
      <c r="C1385" s="330"/>
      <c r="D1385" s="330"/>
      <c r="E1385" s="330"/>
      <c r="F1385" s="330"/>
    </row>
    <row r="1386" spans="2:6" x14ac:dyDescent="0.25">
      <c r="B1386" s="330"/>
      <c r="C1386" s="330"/>
      <c r="D1386" s="330"/>
      <c r="E1386" s="330"/>
      <c r="F1386" s="330"/>
    </row>
    <row r="1387" spans="2:6" x14ac:dyDescent="0.25">
      <c r="B1387" s="330"/>
      <c r="C1387" s="330"/>
      <c r="D1387" s="330"/>
      <c r="E1387" s="330"/>
      <c r="F1387" s="330"/>
    </row>
    <row r="1388" spans="2:6" x14ac:dyDescent="0.25">
      <c r="B1388" s="330"/>
      <c r="C1388" s="330"/>
      <c r="D1388" s="330"/>
      <c r="E1388" s="330"/>
      <c r="F1388" s="330"/>
    </row>
    <row r="1389" spans="2:6" x14ac:dyDescent="0.25">
      <c r="B1389" s="330"/>
      <c r="C1389" s="330"/>
      <c r="D1389" s="330"/>
      <c r="E1389" s="330"/>
      <c r="F1389" s="330"/>
    </row>
    <row r="1390" spans="2:6" x14ac:dyDescent="0.25">
      <c r="B1390" s="330"/>
      <c r="C1390" s="330"/>
      <c r="D1390" s="330"/>
      <c r="E1390" s="330"/>
      <c r="F1390" s="330"/>
    </row>
    <row r="1391" spans="2:6" x14ac:dyDescent="0.25">
      <c r="B1391" s="330"/>
      <c r="C1391" s="330"/>
      <c r="D1391" s="330"/>
      <c r="E1391" s="330"/>
      <c r="F1391" s="330"/>
    </row>
    <row r="1392" spans="2:6" x14ac:dyDescent="0.25">
      <c r="B1392" s="330"/>
      <c r="C1392" s="330"/>
      <c r="D1392" s="330"/>
      <c r="E1392" s="330"/>
      <c r="F1392" s="330"/>
    </row>
    <row r="1393" spans="2:6" x14ac:dyDescent="0.25">
      <c r="B1393" s="330"/>
      <c r="C1393" s="330"/>
      <c r="D1393" s="330"/>
      <c r="E1393" s="330"/>
      <c r="F1393" s="330"/>
    </row>
    <row r="1394" spans="2:6" x14ac:dyDescent="0.25">
      <c r="B1394" s="330"/>
      <c r="C1394" s="330"/>
      <c r="D1394" s="330"/>
      <c r="E1394" s="330"/>
      <c r="F1394" s="330"/>
    </row>
    <row r="1395" spans="2:6" x14ac:dyDescent="0.25">
      <c r="B1395" s="330"/>
      <c r="C1395" s="330"/>
      <c r="D1395" s="330"/>
      <c r="E1395" s="330"/>
      <c r="F1395" s="330"/>
    </row>
    <row r="1396" spans="2:6" x14ac:dyDescent="0.25">
      <c r="B1396" s="330"/>
      <c r="C1396" s="330"/>
      <c r="D1396" s="330"/>
      <c r="E1396" s="330"/>
      <c r="F1396" s="330"/>
    </row>
    <row r="1397" spans="2:6" x14ac:dyDescent="0.25">
      <c r="B1397" s="330"/>
      <c r="C1397" s="330"/>
      <c r="D1397" s="330"/>
      <c r="E1397" s="330"/>
      <c r="F1397" s="330"/>
    </row>
    <row r="1398" spans="2:6" x14ac:dyDescent="0.25">
      <c r="B1398" s="330"/>
      <c r="C1398" s="330"/>
      <c r="D1398" s="330"/>
      <c r="E1398" s="330"/>
      <c r="F1398" s="330"/>
    </row>
    <row r="1399" spans="2:6" x14ac:dyDescent="0.25">
      <c r="B1399" s="330"/>
      <c r="C1399" s="330"/>
      <c r="D1399" s="330"/>
      <c r="E1399" s="330"/>
      <c r="F1399" s="330"/>
    </row>
    <row r="1400" spans="2:6" x14ac:dyDescent="0.25">
      <c r="B1400" s="330"/>
      <c r="C1400" s="330"/>
      <c r="D1400" s="330"/>
      <c r="E1400" s="330"/>
      <c r="F1400" s="330"/>
    </row>
    <row r="1401" spans="2:6" x14ac:dyDescent="0.25">
      <c r="B1401" s="330"/>
      <c r="C1401" s="330"/>
      <c r="D1401" s="330"/>
      <c r="E1401" s="330"/>
      <c r="F1401" s="330"/>
    </row>
    <row r="1402" spans="2:6" x14ac:dyDescent="0.25">
      <c r="B1402" s="330"/>
      <c r="C1402" s="330"/>
      <c r="D1402" s="330"/>
      <c r="E1402" s="330"/>
      <c r="F1402" s="330"/>
    </row>
    <row r="1403" spans="2:6" x14ac:dyDescent="0.25">
      <c r="B1403" s="330"/>
      <c r="C1403" s="330"/>
      <c r="D1403" s="330"/>
      <c r="E1403" s="330"/>
      <c r="F1403" s="330"/>
    </row>
    <row r="1404" spans="2:6" x14ac:dyDescent="0.25">
      <c r="B1404" s="330"/>
      <c r="C1404" s="330"/>
      <c r="D1404" s="330"/>
      <c r="E1404" s="330"/>
      <c r="F1404" s="330"/>
    </row>
    <row r="1405" spans="2:6" x14ac:dyDescent="0.25">
      <c r="B1405" s="330"/>
      <c r="C1405" s="330"/>
      <c r="D1405" s="330"/>
      <c r="E1405" s="330"/>
      <c r="F1405" s="330"/>
    </row>
    <row r="1406" spans="2:6" x14ac:dyDescent="0.25">
      <c r="B1406" s="330"/>
      <c r="C1406" s="330"/>
      <c r="D1406" s="330"/>
      <c r="E1406" s="330"/>
      <c r="F1406" s="330"/>
    </row>
    <row r="1407" spans="2:6" x14ac:dyDescent="0.25">
      <c r="B1407" s="330"/>
      <c r="C1407" s="330"/>
      <c r="D1407" s="330"/>
      <c r="E1407" s="330"/>
      <c r="F1407" s="330"/>
    </row>
    <row r="1408" spans="2:6" x14ac:dyDescent="0.25">
      <c r="B1408" s="330"/>
      <c r="C1408" s="330"/>
      <c r="D1408" s="330"/>
      <c r="E1408" s="330"/>
      <c r="F1408" s="330"/>
    </row>
    <row r="1409" spans="2:6" x14ac:dyDescent="0.25">
      <c r="B1409" s="330"/>
      <c r="C1409" s="330"/>
      <c r="D1409" s="330"/>
      <c r="E1409" s="330"/>
      <c r="F1409" s="330"/>
    </row>
    <row r="1410" spans="2:6" x14ac:dyDescent="0.25">
      <c r="B1410" s="330"/>
      <c r="C1410" s="330"/>
      <c r="D1410" s="330"/>
      <c r="E1410" s="330"/>
      <c r="F1410" s="330"/>
    </row>
    <row r="1411" spans="2:6" x14ac:dyDescent="0.25">
      <c r="B1411" s="330"/>
      <c r="C1411" s="330"/>
      <c r="D1411" s="330"/>
      <c r="E1411" s="330"/>
      <c r="F1411" s="330"/>
    </row>
    <row r="1412" spans="2:6" x14ac:dyDescent="0.25">
      <c r="B1412" s="330"/>
      <c r="C1412" s="330"/>
      <c r="D1412" s="330"/>
      <c r="E1412" s="330"/>
      <c r="F1412" s="330"/>
    </row>
    <row r="1413" spans="2:6" x14ac:dyDescent="0.25">
      <c r="B1413" s="330"/>
      <c r="C1413" s="330"/>
      <c r="D1413" s="330"/>
      <c r="E1413" s="330"/>
      <c r="F1413" s="330"/>
    </row>
    <row r="1414" spans="2:6" x14ac:dyDescent="0.25">
      <c r="B1414" s="330"/>
      <c r="C1414" s="330"/>
      <c r="D1414" s="330"/>
      <c r="E1414" s="330"/>
      <c r="F1414" s="330"/>
    </row>
    <row r="1415" spans="2:6" x14ac:dyDescent="0.25">
      <c r="B1415" s="330"/>
      <c r="C1415" s="330"/>
      <c r="D1415" s="330"/>
      <c r="E1415" s="330"/>
      <c r="F1415" s="330"/>
    </row>
    <row r="1416" spans="2:6" x14ac:dyDescent="0.25">
      <c r="B1416" s="330"/>
      <c r="C1416" s="330"/>
      <c r="D1416" s="330"/>
      <c r="E1416" s="330"/>
      <c r="F1416" s="330"/>
    </row>
    <row r="1417" spans="2:6" x14ac:dyDescent="0.25">
      <c r="B1417" s="330"/>
      <c r="C1417" s="330"/>
      <c r="D1417" s="330"/>
      <c r="E1417" s="330"/>
      <c r="F1417" s="330"/>
    </row>
    <row r="1418" spans="2:6" x14ac:dyDescent="0.25">
      <c r="B1418" s="330"/>
      <c r="C1418" s="330"/>
      <c r="D1418" s="330"/>
      <c r="E1418" s="330"/>
      <c r="F1418" s="330"/>
    </row>
    <row r="1419" spans="2:6" x14ac:dyDescent="0.25">
      <c r="B1419" s="330"/>
      <c r="C1419" s="330"/>
      <c r="D1419" s="330"/>
      <c r="E1419" s="330"/>
      <c r="F1419" s="330"/>
    </row>
    <row r="1420" spans="2:6" x14ac:dyDescent="0.25">
      <c r="B1420" s="330"/>
      <c r="C1420" s="330"/>
      <c r="D1420" s="330"/>
      <c r="E1420" s="330"/>
      <c r="F1420" s="330"/>
    </row>
    <row r="1421" spans="2:6" x14ac:dyDescent="0.25">
      <c r="B1421" s="330"/>
      <c r="C1421" s="330"/>
      <c r="D1421" s="330"/>
      <c r="E1421" s="330"/>
      <c r="F1421" s="330"/>
    </row>
    <row r="1422" spans="2:6" x14ac:dyDescent="0.25">
      <c r="B1422" s="330"/>
      <c r="C1422" s="330"/>
      <c r="D1422" s="330"/>
      <c r="E1422" s="330"/>
      <c r="F1422" s="330"/>
    </row>
    <row r="1423" spans="2:6" x14ac:dyDescent="0.25">
      <c r="B1423" s="330"/>
      <c r="C1423" s="330"/>
      <c r="D1423" s="330"/>
      <c r="E1423" s="330"/>
      <c r="F1423" s="330"/>
    </row>
    <row r="1424" spans="2:6" x14ac:dyDescent="0.25">
      <c r="B1424" s="330"/>
      <c r="C1424" s="330"/>
      <c r="D1424" s="330"/>
      <c r="E1424" s="330"/>
      <c r="F1424" s="330"/>
    </row>
    <row r="1425" spans="2:6" x14ac:dyDescent="0.25">
      <c r="B1425" s="330"/>
      <c r="C1425" s="330"/>
      <c r="D1425" s="330"/>
      <c r="E1425" s="330"/>
      <c r="F1425" s="330"/>
    </row>
    <row r="1426" spans="2:6" x14ac:dyDescent="0.25">
      <c r="B1426" s="330"/>
      <c r="C1426" s="330"/>
      <c r="D1426" s="330"/>
      <c r="E1426" s="330"/>
      <c r="F1426" s="330"/>
    </row>
    <row r="1427" spans="2:6" x14ac:dyDescent="0.25">
      <c r="B1427" s="330"/>
      <c r="C1427" s="330"/>
      <c r="D1427" s="330"/>
      <c r="E1427" s="330"/>
      <c r="F1427" s="330"/>
    </row>
    <row r="1428" spans="2:6" x14ac:dyDescent="0.25">
      <c r="B1428" s="330"/>
      <c r="C1428" s="330"/>
      <c r="D1428" s="330"/>
      <c r="E1428" s="330"/>
      <c r="F1428" s="330"/>
    </row>
    <row r="1429" spans="2:6" x14ac:dyDescent="0.25">
      <c r="B1429" s="330"/>
      <c r="C1429" s="330"/>
      <c r="D1429" s="330"/>
      <c r="E1429" s="330"/>
      <c r="F1429" s="330"/>
    </row>
    <row r="1430" spans="2:6" x14ac:dyDescent="0.25">
      <c r="B1430" s="330"/>
      <c r="C1430" s="330"/>
      <c r="D1430" s="330"/>
      <c r="E1430" s="330"/>
      <c r="F1430" s="330"/>
    </row>
    <row r="1431" spans="2:6" x14ac:dyDescent="0.25">
      <c r="B1431" s="330"/>
      <c r="C1431" s="330"/>
      <c r="D1431" s="330"/>
      <c r="E1431" s="330"/>
      <c r="F1431" s="330"/>
    </row>
    <row r="1432" spans="2:6" x14ac:dyDescent="0.25">
      <c r="B1432" s="330"/>
      <c r="C1432" s="330"/>
      <c r="D1432" s="330"/>
      <c r="E1432" s="330"/>
      <c r="F1432" s="330"/>
    </row>
    <row r="1433" spans="2:6" x14ac:dyDescent="0.25">
      <c r="B1433" s="330"/>
      <c r="C1433" s="330"/>
      <c r="D1433" s="330"/>
      <c r="E1433" s="330"/>
      <c r="F1433" s="330"/>
    </row>
    <row r="1434" spans="2:6" x14ac:dyDescent="0.25">
      <c r="B1434" s="330"/>
      <c r="C1434" s="330"/>
      <c r="D1434" s="330"/>
      <c r="E1434" s="330"/>
      <c r="F1434" s="330"/>
    </row>
    <row r="1435" spans="2:6" x14ac:dyDescent="0.25">
      <c r="B1435" s="330"/>
      <c r="C1435" s="330"/>
      <c r="D1435" s="330"/>
      <c r="E1435" s="330"/>
      <c r="F1435" s="330"/>
    </row>
    <row r="1436" spans="2:6" x14ac:dyDescent="0.25">
      <c r="B1436" s="330"/>
      <c r="C1436" s="330"/>
      <c r="D1436" s="330"/>
      <c r="E1436" s="330"/>
      <c r="F1436" s="330"/>
    </row>
    <row r="1437" spans="2:6" x14ac:dyDescent="0.25">
      <c r="B1437" s="330"/>
      <c r="C1437" s="330"/>
      <c r="D1437" s="330"/>
      <c r="E1437" s="330"/>
      <c r="F1437" s="330"/>
    </row>
    <row r="1438" spans="2:6" x14ac:dyDescent="0.25">
      <c r="B1438" s="330"/>
      <c r="C1438" s="330"/>
      <c r="D1438" s="330"/>
      <c r="E1438" s="330"/>
      <c r="F1438" s="330"/>
    </row>
    <row r="1439" spans="2:6" x14ac:dyDescent="0.25">
      <c r="B1439" s="330"/>
      <c r="C1439" s="330"/>
      <c r="D1439" s="330"/>
      <c r="E1439" s="330"/>
      <c r="F1439" s="330"/>
    </row>
    <row r="1440" spans="2:6" x14ac:dyDescent="0.25">
      <c r="B1440" s="330"/>
      <c r="C1440" s="330"/>
      <c r="D1440" s="330"/>
      <c r="E1440" s="330"/>
      <c r="F1440" s="330"/>
    </row>
    <row r="1441" spans="2:6" x14ac:dyDescent="0.25">
      <c r="B1441" s="330"/>
      <c r="C1441" s="330"/>
      <c r="D1441" s="330"/>
      <c r="E1441" s="330"/>
      <c r="F1441" s="330"/>
    </row>
    <row r="1442" spans="2:6" x14ac:dyDescent="0.25">
      <c r="B1442" s="330"/>
      <c r="C1442" s="330"/>
      <c r="D1442" s="330"/>
      <c r="E1442" s="330"/>
      <c r="F1442" s="330"/>
    </row>
    <row r="1443" spans="2:6" x14ac:dyDescent="0.25">
      <c r="B1443" s="330"/>
      <c r="C1443" s="330"/>
      <c r="D1443" s="330"/>
      <c r="E1443" s="330"/>
      <c r="F1443" s="330"/>
    </row>
    <row r="1444" spans="2:6" x14ac:dyDescent="0.25">
      <c r="B1444" s="330"/>
      <c r="C1444" s="330"/>
      <c r="D1444" s="330"/>
      <c r="E1444" s="330"/>
      <c r="F1444" s="330"/>
    </row>
    <row r="1445" spans="2:6" x14ac:dyDescent="0.25">
      <c r="B1445" s="330"/>
      <c r="C1445" s="330"/>
      <c r="D1445" s="330"/>
      <c r="E1445" s="330"/>
      <c r="F1445" s="330"/>
    </row>
    <row r="1446" spans="2:6" x14ac:dyDescent="0.25">
      <c r="B1446" s="330"/>
      <c r="C1446" s="330"/>
      <c r="D1446" s="330"/>
      <c r="E1446" s="330"/>
      <c r="F1446" s="330"/>
    </row>
    <row r="1447" spans="2:6" x14ac:dyDescent="0.25">
      <c r="B1447" s="330"/>
      <c r="C1447" s="330"/>
      <c r="D1447" s="330"/>
      <c r="E1447" s="330"/>
      <c r="F1447" s="330"/>
    </row>
    <row r="1448" spans="2:6" x14ac:dyDescent="0.25">
      <c r="B1448" s="330"/>
      <c r="C1448" s="330"/>
      <c r="D1448" s="330"/>
      <c r="E1448" s="330"/>
      <c r="F1448" s="330"/>
    </row>
    <row r="1449" spans="2:6" x14ac:dyDescent="0.25">
      <c r="B1449" s="330"/>
      <c r="C1449" s="330"/>
      <c r="D1449" s="330"/>
      <c r="E1449" s="330"/>
      <c r="F1449" s="330"/>
    </row>
    <row r="1450" spans="2:6" x14ac:dyDescent="0.25">
      <c r="B1450" s="330"/>
      <c r="C1450" s="330"/>
      <c r="D1450" s="330"/>
      <c r="E1450" s="330"/>
      <c r="F1450" s="330"/>
    </row>
    <row r="1451" spans="2:6" x14ac:dyDescent="0.25">
      <c r="B1451" s="330"/>
      <c r="C1451" s="330"/>
      <c r="D1451" s="330"/>
      <c r="E1451" s="330"/>
      <c r="F1451" s="330"/>
    </row>
    <row r="1452" spans="2:6" x14ac:dyDescent="0.25">
      <c r="B1452" s="330"/>
      <c r="C1452" s="330"/>
      <c r="D1452" s="330"/>
      <c r="E1452" s="330"/>
      <c r="F1452" s="330"/>
    </row>
    <row r="1453" spans="2:6" x14ac:dyDescent="0.25">
      <c r="B1453" s="330"/>
      <c r="C1453" s="330"/>
      <c r="D1453" s="330"/>
      <c r="E1453" s="330"/>
      <c r="F1453" s="330"/>
    </row>
    <row r="1454" spans="2:6" x14ac:dyDescent="0.25">
      <c r="B1454" s="330"/>
      <c r="C1454" s="330"/>
      <c r="D1454" s="330"/>
      <c r="E1454" s="330"/>
      <c r="F1454" s="330"/>
    </row>
    <row r="1455" spans="2:6" x14ac:dyDescent="0.25">
      <c r="B1455" s="330"/>
      <c r="C1455" s="330"/>
      <c r="D1455" s="330"/>
      <c r="E1455" s="330"/>
      <c r="F1455" s="330"/>
    </row>
    <row r="1456" spans="2:6" x14ac:dyDescent="0.25">
      <c r="B1456" s="330"/>
      <c r="C1456" s="330"/>
      <c r="D1456" s="330"/>
      <c r="E1456" s="330"/>
      <c r="F1456" s="330"/>
    </row>
    <row r="1457" spans="2:6" x14ac:dyDescent="0.25">
      <c r="B1457" s="330"/>
      <c r="C1457" s="330"/>
      <c r="D1457" s="330"/>
      <c r="E1457" s="330"/>
      <c r="F1457" s="330"/>
    </row>
    <row r="1458" spans="2:6" x14ac:dyDescent="0.25">
      <c r="B1458" s="330"/>
      <c r="C1458" s="330"/>
      <c r="D1458" s="330"/>
      <c r="E1458" s="330"/>
      <c r="F1458" s="330"/>
    </row>
    <row r="1459" spans="2:6" x14ac:dyDescent="0.25">
      <c r="B1459" s="330"/>
      <c r="C1459" s="330"/>
      <c r="D1459" s="330"/>
      <c r="E1459" s="330"/>
      <c r="F1459" s="330"/>
    </row>
    <row r="1460" spans="2:6" x14ac:dyDescent="0.25">
      <c r="B1460" s="330"/>
      <c r="C1460" s="330"/>
      <c r="D1460" s="330"/>
      <c r="E1460" s="330"/>
      <c r="F1460" s="330"/>
    </row>
    <row r="1461" spans="2:6" x14ac:dyDescent="0.25">
      <c r="B1461" s="330"/>
      <c r="C1461" s="330"/>
      <c r="D1461" s="330"/>
      <c r="E1461" s="330"/>
      <c r="F1461" s="330"/>
    </row>
    <row r="1462" spans="2:6" x14ac:dyDescent="0.25">
      <c r="B1462" s="330"/>
      <c r="C1462" s="330"/>
      <c r="D1462" s="330"/>
      <c r="E1462" s="330"/>
      <c r="F1462" s="330"/>
    </row>
    <row r="1463" spans="2:6" x14ac:dyDescent="0.25">
      <c r="B1463" s="330"/>
      <c r="C1463" s="330"/>
      <c r="D1463" s="330"/>
      <c r="E1463" s="330"/>
      <c r="F1463" s="330"/>
    </row>
    <row r="1464" spans="2:6" x14ac:dyDescent="0.25">
      <c r="B1464" s="330"/>
      <c r="C1464" s="330"/>
      <c r="D1464" s="330"/>
      <c r="E1464" s="330"/>
      <c r="F1464" s="330"/>
    </row>
    <row r="1465" spans="2:6" x14ac:dyDescent="0.25">
      <c r="B1465" s="330"/>
      <c r="C1465" s="330"/>
      <c r="D1465" s="330"/>
      <c r="E1465" s="330"/>
      <c r="F1465" s="330"/>
    </row>
    <row r="1466" spans="2:6" x14ac:dyDescent="0.25">
      <c r="B1466" s="330"/>
      <c r="C1466" s="330"/>
      <c r="D1466" s="330"/>
      <c r="E1466" s="330"/>
      <c r="F1466" s="330"/>
    </row>
    <row r="1467" spans="2:6" x14ac:dyDescent="0.25">
      <c r="B1467" s="330"/>
      <c r="C1467" s="330"/>
      <c r="D1467" s="330"/>
      <c r="E1467" s="330"/>
      <c r="F1467" s="330"/>
    </row>
    <row r="1468" spans="2:6" x14ac:dyDescent="0.25">
      <c r="B1468" s="330"/>
      <c r="C1468" s="330"/>
      <c r="D1468" s="330"/>
      <c r="E1468" s="330"/>
      <c r="F1468" s="330"/>
    </row>
    <row r="1469" spans="2:6" x14ac:dyDescent="0.25">
      <c r="B1469" s="330"/>
      <c r="C1469" s="330"/>
      <c r="D1469" s="330"/>
      <c r="E1469" s="330"/>
      <c r="F1469" s="330"/>
    </row>
    <row r="1470" spans="2:6" x14ac:dyDescent="0.25">
      <c r="B1470" s="330"/>
      <c r="C1470" s="330"/>
      <c r="D1470" s="330"/>
      <c r="E1470" s="330"/>
      <c r="F1470" s="330"/>
    </row>
    <row r="1471" spans="2:6" x14ac:dyDescent="0.25">
      <c r="B1471" s="330"/>
      <c r="C1471" s="330"/>
      <c r="D1471" s="330"/>
      <c r="E1471" s="330"/>
      <c r="F1471" s="330"/>
    </row>
    <row r="1472" spans="2:6" x14ac:dyDescent="0.25">
      <c r="B1472" s="330"/>
      <c r="C1472" s="330"/>
      <c r="D1472" s="330"/>
      <c r="E1472" s="330"/>
      <c r="F1472" s="330"/>
    </row>
    <row r="1473" spans="2:6" x14ac:dyDescent="0.25">
      <c r="B1473" s="330"/>
      <c r="C1473" s="330"/>
      <c r="D1473" s="330"/>
      <c r="E1473" s="330"/>
      <c r="F1473" s="330"/>
    </row>
    <row r="1474" spans="2:6" x14ac:dyDescent="0.25">
      <c r="B1474" s="330"/>
      <c r="C1474" s="330"/>
      <c r="D1474" s="330"/>
      <c r="E1474" s="330"/>
      <c r="F1474" s="330"/>
    </row>
    <row r="1475" spans="2:6" x14ac:dyDescent="0.25">
      <c r="B1475" s="330"/>
      <c r="C1475" s="330"/>
      <c r="D1475" s="330"/>
      <c r="E1475" s="330"/>
      <c r="F1475" s="330"/>
    </row>
    <row r="1476" spans="2:6" x14ac:dyDescent="0.25">
      <c r="B1476" s="330"/>
      <c r="C1476" s="330"/>
      <c r="D1476" s="330"/>
      <c r="E1476" s="330"/>
      <c r="F1476" s="330"/>
    </row>
    <row r="1477" spans="2:6" x14ac:dyDescent="0.25">
      <c r="B1477" s="330"/>
      <c r="C1477" s="330"/>
      <c r="D1477" s="330"/>
      <c r="E1477" s="330"/>
      <c r="F1477" s="330"/>
    </row>
    <row r="1478" spans="2:6" x14ac:dyDescent="0.25">
      <c r="B1478" s="330"/>
      <c r="C1478" s="330"/>
      <c r="D1478" s="330"/>
      <c r="E1478" s="330"/>
      <c r="F1478" s="330"/>
    </row>
    <row r="1479" spans="2:6" x14ac:dyDescent="0.25">
      <c r="B1479" s="330"/>
      <c r="C1479" s="330"/>
      <c r="D1479" s="330"/>
      <c r="E1479" s="330"/>
      <c r="F1479" s="330"/>
    </row>
    <row r="1480" spans="2:6" x14ac:dyDescent="0.25">
      <c r="B1480" s="330"/>
      <c r="C1480" s="330"/>
      <c r="D1480" s="330"/>
      <c r="E1480" s="330"/>
      <c r="F1480" s="330"/>
    </row>
    <row r="1481" spans="2:6" x14ac:dyDescent="0.25">
      <c r="B1481" s="330"/>
      <c r="C1481" s="330"/>
      <c r="D1481" s="330"/>
      <c r="E1481" s="330"/>
      <c r="F1481" s="330"/>
    </row>
    <row r="1482" spans="2:6" x14ac:dyDescent="0.25">
      <c r="B1482" s="330"/>
      <c r="C1482" s="330"/>
      <c r="D1482" s="330"/>
      <c r="E1482" s="330"/>
      <c r="F1482" s="330"/>
    </row>
    <row r="1483" spans="2:6" x14ac:dyDescent="0.25">
      <c r="B1483" s="330"/>
      <c r="C1483" s="330"/>
      <c r="D1483" s="330"/>
      <c r="E1483" s="330"/>
      <c r="F1483" s="330"/>
    </row>
    <row r="1484" spans="2:6" x14ac:dyDescent="0.25">
      <c r="B1484" s="330"/>
      <c r="C1484" s="330"/>
      <c r="D1484" s="330"/>
      <c r="E1484" s="330"/>
      <c r="F1484" s="330"/>
    </row>
    <row r="1485" spans="2:6" x14ac:dyDescent="0.25">
      <c r="B1485" s="330"/>
      <c r="C1485" s="330"/>
      <c r="D1485" s="330"/>
      <c r="E1485" s="330"/>
      <c r="F1485" s="330"/>
    </row>
    <row r="1486" spans="2:6" x14ac:dyDescent="0.25">
      <c r="B1486" s="330"/>
      <c r="C1486" s="330"/>
      <c r="D1486" s="330"/>
      <c r="E1486" s="330"/>
      <c r="F1486" s="330"/>
    </row>
    <row r="1487" spans="2:6" x14ac:dyDescent="0.25">
      <c r="B1487" s="330"/>
      <c r="C1487" s="330"/>
      <c r="D1487" s="330"/>
      <c r="E1487" s="330"/>
      <c r="F1487" s="330"/>
    </row>
    <row r="1488" spans="2:6" x14ac:dyDescent="0.25">
      <c r="B1488" s="330"/>
      <c r="C1488" s="330"/>
      <c r="D1488" s="330"/>
      <c r="E1488" s="330"/>
      <c r="F1488" s="330"/>
    </row>
    <row r="1489" spans="2:6" x14ac:dyDescent="0.25">
      <c r="B1489" s="330"/>
      <c r="C1489" s="330"/>
      <c r="D1489" s="330"/>
      <c r="E1489" s="330"/>
      <c r="F1489" s="330"/>
    </row>
    <row r="1490" spans="2:6" x14ac:dyDescent="0.25">
      <c r="B1490" s="330"/>
      <c r="C1490" s="330"/>
      <c r="D1490" s="330"/>
      <c r="E1490" s="330"/>
      <c r="F1490" s="330"/>
    </row>
    <row r="1491" spans="2:6" x14ac:dyDescent="0.25">
      <c r="B1491" s="330"/>
      <c r="C1491" s="330"/>
      <c r="D1491" s="330"/>
      <c r="E1491" s="330"/>
      <c r="F1491" s="330"/>
    </row>
    <row r="1492" spans="2:6" x14ac:dyDescent="0.25">
      <c r="B1492" s="330"/>
      <c r="C1492" s="330"/>
      <c r="D1492" s="330"/>
      <c r="E1492" s="330"/>
      <c r="F1492" s="330"/>
    </row>
    <row r="1493" spans="2:6" x14ac:dyDescent="0.25">
      <c r="B1493" s="330"/>
      <c r="C1493" s="330"/>
      <c r="D1493" s="330"/>
      <c r="E1493" s="330"/>
      <c r="F1493" s="330"/>
    </row>
    <row r="1494" spans="2:6" x14ac:dyDescent="0.25">
      <c r="B1494" s="330"/>
      <c r="C1494" s="330"/>
      <c r="D1494" s="330"/>
      <c r="E1494" s="330"/>
      <c r="F1494" s="330"/>
    </row>
    <row r="1495" spans="2:6" x14ac:dyDescent="0.25">
      <c r="B1495" s="330"/>
      <c r="C1495" s="330"/>
      <c r="D1495" s="330"/>
      <c r="E1495" s="330"/>
      <c r="F1495" s="330"/>
    </row>
    <row r="1496" spans="2:6" x14ac:dyDescent="0.25">
      <c r="B1496" s="330"/>
      <c r="C1496" s="330"/>
      <c r="D1496" s="330"/>
      <c r="E1496" s="330"/>
      <c r="F1496" s="330"/>
    </row>
    <row r="1497" spans="2:6" x14ac:dyDescent="0.25">
      <c r="B1497" s="330"/>
      <c r="C1497" s="330"/>
      <c r="D1497" s="330"/>
      <c r="E1497" s="330"/>
      <c r="F1497" s="330"/>
    </row>
    <row r="1498" spans="2:6" x14ac:dyDescent="0.25">
      <c r="B1498" s="330"/>
      <c r="C1498" s="330"/>
      <c r="D1498" s="330"/>
      <c r="E1498" s="330"/>
      <c r="F1498" s="330"/>
    </row>
    <row r="1499" spans="2:6" x14ac:dyDescent="0.25">
      <c r="B1499" s="330"/>
      <c r="C1499" s="330"/>
      <c r="D1499" s="330"/>
      <c r="E1499" s="330"/>
      <c r="F1499" s="330"/>
    </row>
    <row r="1500" spans="2:6" x14ac:dyDescent="0.25">
      <c r="B1500" s="330"/>
      <c r="C1500" s="330"/>
      <c r="D1500" s="330"/>
      <c r="E1500" s="330"/>
      <c r="F1500" s="330"/>
    </row>
    <row r="1501" spans="2:6" x14ac:dyDescent="0.25">
      <c r="B1501" s="330"/>
      <c r="C1501" s="330"/>
      <c r="D1501" s="330"/>
      <c r="E1501" s="330"/>
      <c r="F1501" s="330"/>
    </row>
    <row r="1502" spans="2:6" x14ac:dyDescent="0.25">
      <c r="B1502" s="330"/>
      <c r="C1502" s="330"/>
      <c r="D1502" s="330"/>
      <c r="E1502" s="330"/>
      <c r="F1502" s="330"/>
    </row>
    <row r="1503" spans="2:6" x14ac:dyDescent="0.25">
      <c r="B1503" s="330"/>
      <c r="C1503" s="330"/>
      <c r="D1503" s="330"/>
      <c r="E1503" s="330"/>
      <c r="F1503" s="330"/>
    </row>
    <row r="1504" spans="2:6" x14ac:dyDescent="0.25">
      <c r="B1504" s="330"/>
      <c r="C1504" s="330"/>
      <c r="D1504" s="330"/>
      <c r="E1504" s="330"/>
      <c r="F1504" s="330"/>
    </row>
    <row r="1505" spans="2:6" x14ac:dyDescent="0.25">
      <c r="B1505" s="330"/>
      <c r="C1505" s="330"/>
      <c r="D1505" s="330"/>
      <c r="E1505" s="330"/>
      <c r="F1505" s="330"/>
    </row>
    <row r="1506" spans="2:6" x14ac:dyDescent="0.25">
      <c r="B1506" s="330"/>
      <c r="C1506" s="330"/>
      <c r="D1506" s="330"/>
      <c r="E1506" s="330"/>
      <c r="F1506" s="330"/>
    </row>
    <row r="1507" spans="2:6" x14ac:dyDescent="0.25">
      <c r="B1507" s="330"/>
      <c r="C1507" s="330"/>
      <c r="D1507" s="330"/>
      <c r="E1507" s="330"/>
      <c r="F1507" s="330"/>
    </row>
    <row r="1508" spans="2:6" x14ac:dyDescent="0.25">
      <c r="B1508" s="330"/>
      <c r="C1508" s="330"/>
      <c r="D1508" s="330"/>
      <c r="E1508" s="330"/>
      <c r="F1508" s="330"/>
    </row>
    <row r="1509" spans="2:6" x14ac:dyDescent="0.25">
      <c r="B1509" s="330"/>
      <c r="C1509" s="330"/>
      <c r="D1509" s="330"/>
      <c r="E1509" s="330"/>
      <c r="F1509" s="330"/>
    </row>
    <row r="1510" spans="2:6" x14ac:dyDescent="0.25">
      <c r="B1510" s="330"/>
      <c r="C1510" s="330"/>
      <c r="D1510" s="330"/>
      <c r="E1510" s="330"/>
      <c r="F1510" s="330"/>
    </row>
    <row r="1511" spans="2:6" x14ac:dyDescent="0.25">
      <c r="B1511" s="330"/>
      <c r="C1511" s="330"/>
      <c r="D1511" s="330"/>
      <c r="E1511" s="330"/>
      <c r="F1511" s="330"/>
    </row>
    <row r="1512" spans="2:6" x14ac:dyDescent="0.25">
      <c r="B1512" s="330"/>
      <c r="C1512" s="330"/>
      <c r="D1512" s="330"/>
      <c r="E1512" s="330"/>
      <c r="F1512" s="330"/>
    </row>
    <row r="1513" spans="2:6" x14ac:dyDescent="0.25">
      <c r="B1513" s="330"/>
      <c r="C1513" s="330"/>
      <c r="D1513" s="330"/>
      <c r="E1513" s="330"/>
      <c r="F1513" s="330"/>
    </row>
    <row r="1514" spans="2:6" x14ac:dyDescent="0.25">
      <c r="B1514" s="330"/>
      <c r="C1514" s="330"/>
      <c r="D1514" s="330"/>
      <c r="E1514" s="330"/>
      <c r="F1514" s="330"/>
    </row>
    <row r="1515" spans="2:6" x14ac:dyDescent="0.25">
      <c r="B1515" s="330"/>
      <c r="C1515" s="330"/>
      <c r="D1515" s="330"/>
      <c r="E1515" s="330"/>
      <c r="F1515" s="330"/>
    </row>
    <row r="1516" spans="2:6" x14ac:dyDescent="0.25">
      <c r="B1516" s="330"/>
      <c r="C1516" s="330"/>
      <c r="D1516" s="330"/>
      <c r="E1516" s="330"/>
      <c r="F1516" s="330"/>
    </row>
    <row r="1517" spans="2:6" x14ac:dyDescent="0.25">
      <c r="B1517" s="330"/>
      <c r="C1517" s="330"/>
      <c r="D1517" s="330"/>
      <c r="E1517" s="330"/>
      <c r="F1517" s="330"/>
    </row>
    <row r="1518" spans="2:6" x14ac:dyDescent="0.25">
      <c r="B1518" s="330"/>
      <c r="C1518" s="330"/>
      <c r="D1518" s="330"/>
      <c r="E1518" s="330"/>
      <c r="F1518" s="330"/>
    </row>
    <row r="1519" spans="2:6" x14ac:dyDescent="0.25">
      <c r="B1519" s="330"/>
      <c r="C1519" s="330"/>
      <c r="D1519" s="330"/>
      <c r="E1519" s="330"/>
      <c r="F1519" s="330"/>
    </row>
    <row r="1520" spans="2:6" x14ac:dyDescent="0.25">
      <c r="B1520" s="330"/>
      <c r="C1520" s="330"/>
      <c r="D1520" s="330"/>
      <c r="E1520" s="330"/>
      <c r="F1520" s="330"/>
    </row>
    <row r="1521" spans="2:6" x14ac:dyDescent="0.25">
      <c r="B1521" s="330"/>
      <c r="C1521" s="330"/>
      <c r="D1521" s="330"/>
      <c r="E1521" s="330"/>
      <c r="F1521" s="330"/>
    </row>
    <row r="1522" spans="2:6" x14ac:dyDescent="0.25">
      <c r="B1522" s="330"/>
      <c r="C1522" s="330"/>
      <c r="D1522" s="330"/>
      <c r="E1522" s="330"/>
      <c r="F1522" s="330"/>
    </row>
    <row r="1523" spans="2:6" x14ac:dyDescent="0.25">
      <c r="B1523" s="330"/>
      <c r="C1523" s="330"/>
      <c r="D1523" s="330"/>
      <c r="E1523" s="330"/>
      <c r="F1523" s="330"/>
    </row>
    <row r="1524" spans="2:6" x14ac:dyDescent="0.25">
      <c r="B1524" s="330"/>
      <c r="C1524" s="330"/>
      <c r="D1524" s="330"/>
      <c r="E1524" s="330"/>
      <c r="F1524" s="330"/>
    </row>
    <row r="1525" spans="2:6" x14ac:dyDescent="0.25">
      <c r="B1525" s="330"/>
      <c r="C1525" s="330"/>
      <c r="D1525" s="330"/>
      <c r="E1525" s="330"/>
      <c r="F1525" s="330"/>
    </row>
    <row r="1526" spans="2:6" x14ac:dyDescent="0.25">
      <c r="B1526" s="330"/>
      <c r="C1526" s="330"/>
      <c r="D1526" s="330"/>
      <c r="E1526" s="330"/>
      <c r="F1526" s="330"/>
    </row>
    <row r="1527" spans="2:6" x14ac:dyDescent="0.25">
      <c r="B1527" s="330"/>
      <c r="C1527" s="330"/>
      <c r="D1527" s="330"/>
      <c r="E1527" s="330"/>
      <c r="F1527" s="330"/>
    </row>
    <row r="1528" spans="2:6" x14ac:dyDescent="0.25">
      <c r="B1528" s="330"/>
      <c r="C1528" s="330"/>
      <c r="D1528" s="330"/>
      <c r="E1528" s="330"/>
      <c r="F1528" s="330"/>
    </row>
    <row r="1529" spans="2:6" x14ac:dyDescent="0.25">
      <c r="B1529" s="330"/>
      <c r="C1529" s="330"/>
      <c r="D1529" s="330"/>
      <c r="E1529" s="330"/>
      <c r="F1529" s="330"/>
    </row>
    <row r="1530" spans="2:6" x14ac:dyDescent="0.25">
      <c r="B1530" s="330"/>
      <c r="C1530" s="330"/>
      <c r="D1530" s="330"/>
      <c r="E1530" s="330"/>
      <c r="F1530" s="330"/>
    </row>
    <row r="1531" spans="2:6" x14ac:dyDescent="0.25">
      <c r="B1531" s="330"/>
      <c r="C1531" s="330"/>
      <c r="D1531" s="330"/>
      <c r="E1531" s="330"/>
      <c r="F1531" s="330"/>
    </row>
    <row r="1532" spans="2:6" x14ac:dyDescent="0.25">
      <c r="B1532" s="330"/>
      <c r="C1532" s="330"/>
      <c r="D1532" s="330"/>
      <c r="E1532" s="330"/>
      <c r="F1532" s="330"/>
    </row>
    <row r="1533" spans="2:6" x14ac:dyDescent="0.25">
      <c r="B1533" s="330"/>
      <c r="C1533" s="330"/>
      <c r="D1533" s="330"/>
      <c r="E1533" s="330"/>
      <c r="F1533" s="330"/>
    </row>
    <row r="1534" spans="2:6" x14ac:dyDescent="0.25">
      <c r="B1534" s="330"/>
      <c r="C1534" s="330"/>
      <c r="D1534" s="330"/>
      <c r="E1534" s="330"/>
      <c r="F1534" s="330"/>
    </row>
    <row r="1535" spans="2:6" x14ac:dyDescent="0.25">
      <c r="B1535" s="330"/>
      <c r="C1535" s="330"/>
      <c r="D1535" s="330"/>
      <c r="E1535" s="330"/>
      <c r="F1535" s="330"/>
    </row>
    <row r="1536" spans="2:6" x14ac:dyDescent="0.25">
      <c r="B1536" s="330"/>
      <c r="C1536" s="330"/>
      <c r="D1536" s="330"/>
      <c r="E1536" s="330"/>
      <c r="F1536" s="330"/>
    </row>
    <row r="1537" spans="2:6" x14ac:dyDescent="0.25">
      <c r="B1537" s="330"/>
      <c r="C1537" s="330"/>
      <c r="D1537" s="330"/>
      <c r="E1537" s="330"/>
      <c r="F1537" s="330"/>
    </row>
    <row r="1538" spans="2:6" x14ac:dyDescent="0.25">
      <c r="B1538" s="330"/>
      <c r="C1538" s="330"/>
      <c r="D1538" s="330"/>
      <c r="E1538" s="330"/>
      <c r="F1538" s="330"/>
    </row>
    <row r="1539" spans="2:6" x14ac:dyDescent="0.25">
      <c r="B1539" s="330"/>
      <c r="C1539" s="330"/>
      <c r="D1539" s="330"/>
      <c r="E1539" s="330"/>
      <c r="F1539" s="330"/>
    </row>
    <row r="1540" spans="2:6" x14ac:dyDescent="0.25">
      <c r="B1540" s="330"/>
      <c r="C1540" s="330"/>
      <c r="D1540" s="330"/>
      <c r="E1540" s="330"/>
      <c r="F1540" s="330"/>
    </row>
    <row r="1541" spans="2:6" x14ac:dyDescent="0.25">
      <c r="B1541" s="330"/>
      <c r="C1541" s="330"/>
      <c r="D1541" s="330"/>
      <c r="E1541" s="330"/>
      <c r="F1541" s="330"/>
    </row>
    <row r="1542" spans="2:6" x14ac:dyDescent="0.25">
      <c r="B1542" s="330"/>
      <c r="C1542" s="330"/>
      <c r="D1542" s="330"/>
      <c r="E1542" s="330"/>
      <c r="F1542" s="330"/>
    </row>
    <row r="1543" spans="2:6" x14ac:dyDescent="0.25">
      <c r="B1543" s="330"/>
      <c r="C1543" s="330"/>
      <c r="D1543" s="330"/>
      <c r="E1543" s="330"/>
      <c r="F1543" s="330"/>
    </row>
    <row r="1544" spans="2:6" x14ac:dyDescent="0.25">
      <c r="B1544" s="330"/>
      <c r="C1544" s="330"/>
      <c r="D1544" s="330"/>
      <c r="E1544" s="330"/>
      <c r="F1544" s="330"/>
    </row>
    <row r="1545" spans="2:6" x14ac:dyDescent="0.25">
      <c r="B1545" s="330"/>
      <c r="C1545" s="330"/>
      <c r="D1545" s="330"/>
      <c r="E1545" s="330"/>
      <c r="F1545" s="330"/>
    </row>
    <row r="1546" spans="2:6" x14ac:dyDescent="0.25">
      <c r="B1546" s="330"/>
      <c r="C1546" s="330"/>
      <c r="D1546" s="330"/>
      <c r="E1546" s="330"/>
      <c r="F1546" s="330"/>
    </row>
    <row r="1547" spans="2:6" x14ac:dyDescent="0.25">
      <c r="B1547" s="330"/>
      <c r="C1547" s="330"/>
      <c r="D1547" s="330"/>
      <c r="E1547" s="330"/>
      <c r="F1547" s="330"/>
    </row>
    <row r="1548" spans="2:6" x14ac:dyDescent="0.25">
      <c r="B1548" s="330"/>
      <c r="C1548" s="330"/>
      <c r="D1548" s="330"/>
      <c r="E1548" s="330"/>
      <c r="F1548" s="330"/>
    </row>
    <row r="1549" spans="2:6" x14ac:dyDescent="0.25">
      <c r="B1549" s="330"/>
      <c r="C1549" s="330"/>
      <c r="D1549" s="330"/>
      <c r="E1549" s="330"/>
      <c r="F1549" s="330"/>
    </row>
    <row r="1550" spans="2:6" x14ac:dyDescent="0.25">
      <c r="B1550" s="330"/>
      <c r="C1550" s="330"/>
      <c r="D1550" s="330"/>
      <c r="E1550" s="330"/>
      <c r="F1550" s="330"/>
    </row>
    <row r="1551" spans="2:6" x14ac:dyDescent="0.25">
      <c r="B1551" s="330"/>
      <c r="C1551" s="330"/>
      <c r="D1551" s="330"/>
      <c r="E1551" s="330"/>
      <c r="F1551" s="330"/>
    </row>
    <row r="1552" spans="2:6" x14ac:dyDescent="0.25">
      <c r="B1552" s="330"/>
      <c r="C1552" s="330"/>
      <c r="D1552" s="330"/>
      <c r="E1552" s="330"/>
      <c r="F1552" s="330"/>
    </row>
    <row r="1553" spans="2:6" x14ac:dyDescent="0.25">
      <c r="B1553" s="330"/>
      <c r="C1553" s="330"/>
      <c r="D1553" s="330"/>
      <c r="E1553" s="330"/>
      <c r="F1553" s="330"/>
    </row>
    <row r="1554" spans="2:6" x14ac:dyDescent="0.25">
      <c r="B1554" s="330"/>
      <c r="C1554" s="330"/>
      <c r="D1554" s="330"/>
      <c r="E1554" s="330"/>
      <c r="F1554" s="330"/>
    </row>
    <row r="1555" spans="2:6" x14ac:dyDescent="0.25">
      <c r="B1555" s="330"/>
      <c r="C1555" s="330"/>
      <c r="D1555" s="330"/>
      <c r="E1555" s="330"/>
      <c r="F1555" s="330"/>
    </row>
    <row r="1556" spans="2:6" x14ac:dyDescent="0.25">
      <c r="B1556" s="330"/>
      <c r="C1556" s="330"/>
      <c r="D1556" s="330"/>
      <c r="E1556" s="330"/>
      <c r="F1556" s="330"/>
    </row>
    <row r="1557" spans="2:6" x14ac:dyDescent="0.25">
      <c r="B1557" s="330"/>
      <c r="C1557" s="330"/>
      <c r="D1557" s="330"/>
      <c r="E1557" s="330"/>
      <c r="F1557" s="330"/>
    </row>
    <row r="1558" spans="2:6" x14ac:dyDescent="0.25">
      <c r="B1558" s="330"/>
      <c r="C1558" s="330"/>
      <c r="D1558" s="330"/>
      <c r="E1558" s="330"/>
      <c r="F1558" s="330"/>
    </row>
    <row r="1559" spans="2:6" x14ac:dyDescent="0.25">
      <c r="B1559" s="330"/>
      <c r="C1559" s="330"/>
      <c r="D1559" s="330"/>
      <c r="E1559" s="330"/>
      <c r="F1559" s="330"/>
    </row>
    <row r="1560" spans="2:6" x14ac:dyDescent="0.25">
      <c r="B1560" s="330"/>
      <c r="C1560" s="330"/>
      <c r="D1560" s="330"/>
      <c r="E1560" s="330"/>
      <c r="F1560" s="330"/>
    </row>
    <row r="1561" spans="2:6" x14ac:dyDescent="0.25">
      <c r="B1561" s="330"/>
      <c r="C1561" s="330"/>
      <c r="D1561" s="330"/>
      <c r="E1561" s="330"/>
      <c r="F1561" s="330"/>
    </row>
    <row r="1562" spans="2:6" x14ac:dyDescent="0.25">
      <c r="B1562" s="330"/>
      <c r="C1562" s="330"/>
      <c r="D1562" s="330"/>
      <c r="E1562" s="330"/>
      <c r="F1562" s="330"/>
    </row>
    <row r="1563" spans="2:6" x14ac:dyDescent="0.25">
      <c r="B1563" s="330"/>
      <c r="C1563" s="330"/>
      <c r="D1563" s="330"/>
      <c r="E1563" s="330"/>
      <c r="F1563" s="330"/>
    </row>
    <row r="1564" spans="2:6" x14ac:dyDescent="0.25">
      <c r="B1564" s="330"/>
      <c r="C1564" s="330"/>
      <c r="D1564" s="330"/>
      <c r="E1564" s="330"/>
      <c r="F1564" s="330"/>
    </row>
    <row r="1565" spans="2:6" x14ac:dyDescent="0.25">
      <c r="B1565" s="330"/>
      <c r="C1565" s="330"/>
      <c r="D1565" s="330"/>
      <c r="E1565" s="330"/>
      <c r="F1565" s="330"/>
    </row>
    <row r="1566" spans="2:6" x14ac:dyDescent="0.25">
      <c r="B1566" s="330"/>
      <c r="C1566" s="330"/>
      <c r="D1566" s="330"/>
      <c r="E1566" s="330"/>
      <c r="F1566" s="330"/>
    </row>
    <row r="1567" spans="2:6" x14ac:dyDescent="0.25">
      <c r="B1567" s="330"/>
      <c r="C1567" s="330"/>
      <c r="D1567" s="330"/>
      <c r="E1567" s="330"/>
      <c r="F1567" s="330"/>
    </row>
    <row r="1568" spans="2:6" x14ac:dyDescent="0.25">
      <c r="B1568" s="330"/>
      <c r="C1568" s="330"/>
      <c r="D1568" s="330"/>
      <c r="E1568" s="330"/>
      <c r="F1568" s="330"/>
    </row>
    <row r="1569" spans="2:6" x14ac:dyDescent="0.25">
      <c r="B1569" s="330"/>
      <c r="C1569" s="330"/>
      <c r="D1569" s="330"/>
      <c r="E1569" s="330"/>
      <c r="F1569" s="330"/>
    </row>
    <row r="1570" spans="2:6" x14ac:dyDescent="0.25">
      <c r="B1570" s="330"/>
      <c r="C1570" s="330"/>
      <c r="D1570" s="330"/>
      <c r="E1570" s="330"/>
      <c r="F1570" s="330"/>
    </row>
    <row r="1571" spans="2:6" x14ac:dyDescent="0.25">
      <c r="B1571" s="330"/>
      <c r="C1571" s="330"/>
      <c r="D1571" s="330"/>
      <c r="E1571" s="330"/>
      <c r="F1571" s="330"/>
    </row>
    <row r="1572" spans="2:6" x14ac:dyDescent="0.25">
      <c r="B1572" s="330"/>
      <c r="C1572" s="330"/>
      <c r="D1572" s="330"/>
      <c r="E1572" s="330"/>
      <c r="F1572" s="330"/>
    </row>
    <row r="1573" spans="2:6" x14ac:dyDescent="0.25">
      <c r="B1573" s="330"/>
      <c r="C1573" s="330"/>
      <c r="D1573" s="330"/>
      <c r="E1573" s="330"/>
      <c r="F1573" s="330"/>
    </row>
    <row r="1574" spans="2:6" x14ac:dyDescent="0.25">
      <c r="B1574" s="330"/>
      <c r="C1574" s="330"/>
      <c r="D1574" s="330"/>
      <c r="E1574" s="330"/>
      <c r="F1574" s="330"/>
    </row>
    <row r="1575" spans="2:6" x14ac:dyDescent="0.25">
      <c r="B1575" s="330"/>
      <c r="C1575" s="330"/>
      <c r="D1575" s="330"/>
      <c r="E1575" s="330"/>
      <c r="F1575" s="330"/>
    </row>
    <row r="1576" spans="2:6" x14ac:dyDescent="0.25">
      <c r="B1576" s="330"/>
      <c r="C1576" s="330"/>
      <c r="D1576" s="330"/>
      <c r="E1576" s="330"/>
      <c r="F1576" s="330"/>
    </row>
    <row r="1577" spans="2:6" x14ac:dyDescent="0.25">
      <c r="B1577" s="330"/>
      <c r="C1577" s="330"/>
      <c r="D1577" s="330"/>
      <c r="E1577" s="330"/>
      <c r="F1577" s="330"/>
    </row>
    <row r="1578" spans="2:6" x14ac:dyDescent="0.25">
      <c r="B1578" s="330"/>
      <c r="C1578" s="330"/>
      <c r="D1578" s="330"/>
      <c r="E1578" s="330"/>
      <c r="F1578" s="330"/>
    </row>
    <row r="1579" spans="2:6" x14ac:dyDescent="0.25">
      <c r="B1579" s="330"/>
      <c r="C1579" s="330"/>
      <c r="D1579" s="330"/>
      <c r="E1579" s="330"/>
      <c r="F1579" s="330"/>
    </row>
    <row r="1580" spans="2:6" x14ac:dyDescent="0.25">
      <c r="B1580" s="330"/>
      <c r="C1580" s="330"/>
      <c r="D1580" s="330"/>
      <c r="E1580" s="330"/>
      <c r="F1580" s="330"/>
    </row>
    <row r="1581" spans="2:6" x14ac:dyDescent="0.25">
      <c r="B1581" s="330"/>
      <c r="C1581" s="330"/>
      <c r="D1581" s="330"/>
      <c r="E1581" s="330"/>
      <c r="F1581" s="330"/>
    </row>
    <row r="1582" spans="2:6" x14ac:dyDescent="0.25">
      <c r="B1582" s="330"/>
      <c r="C1582" s="330"/>
      <c r="D1582" s="330"/>
      <c r="E1582" s="330"/>
      <c r="F1582" s="330"/>
    </row>
    <row r="1583" spans="2:6" x14ac:dyDescent="0.25">
      <c r="B1583" s="330"/>
      <c r="C1583" s="330"/>
      <c r="D1583" s="330"/>
      <c r="E1583" s="330"/>
      <c r="F1583" s="330"/>
    </row>
    <row r="1584" spans="2:6" x14ac:dyDescent="0.25">
      <c r="B1584" s="330"/>
      <c r="C1584" s="330"/>
      <c r="D1584" s="330"/>
      <c r="E1584" s="330"/>
      <c r="F1584" s="330"/>
    </row>
    <row r="1585" spans="2:6" x14ac:dyDescent="0.25">
      <c r="B1585" s="330"/>
      <c r="C1585" s="330"/>
      <c r="D1585" s="330"/>
      <c r="E1585" s="330"/>
      <c r="F1585" s="330"/>
    </row>
    <row r="1586" spans="2:6" x14ac:dyDescent="0.25">
      <c r="B1586" s="330"/>
      <c r="C1586" s="330"/>
      <c r="D1586" s="330"/>
      <c r="E1586" s="330"/>
      <c r="F1586" s="330"/>
    </row>
    <row r="1587" spans="2:6" x14ac:dyDescent="0.25">
      <c r="B1587" s="330"/>
      <c r="C1587" s="330"/>
      <c r="D1587" s="330"/>
      <c r="E1587" s="330"/>
      <c r="F1587" s="330"/>
    </row>
    <row r="1588" spans="2:6" x14ac:dyDescent="0.25">
      <c r="B1588" s="330"/>
      <c r="C1588" s="330"/>
      <c r="D1588" s="330"/>
      <c r="E1588" s="330"/>
      <c r="F1588" s="330"/>
    </row>
    <row r="1589" spans="2:6" x14ac:dyDescent="0.25">
      <c r="B1589" s="330"/>
      <c r="C1589" s="330"/>
      <c r="D1589" s="330"/>
      <c r="E1589" s="330"/>
      <c r="F1589" s="330"/>
    </row>
    <row r="1590" spans="2:6" x14ac:dyDescent="0.25">
      <c r="B1590" s="330"/>
      <c r="C1590" s="330"/>
      <c r="D1590" s="330"/>
      <c r="E1590" s="330"/>
      <c r="F1590" s="330"/>
    </row>
    <row r="1591" spans="2:6" x14ac:dyDescent="0.25">
      <c r="B1591" s="330"/>
      <c r="C1591" s="330"/>
      <c r="D1591" s="330"/>
      <c r="E1591" s="330"/>
      <c r="F1591" s="330"/>
    </row>
    <row r="1592" spans="2:6" x14ac:dyDescent="0.25">
      <c r="B1592" s="330"/>
      <c r="C1592" s="330"/>
      <c r="D1592" s="330"/>
      <c r="E1592" s="330"/>
      <c r="F1592" s="330"/>
    </row>
    <row r="1593" spans="2:6" x14ac:dyDescent="0.25">
      <c r="B1593" s="330"/>
      <c r="C1593" s="330"/>
      <c r="D1593" s="330"/>
      <c r="E1593" s="330"/>
      <c r="F1593" s="330"/>
    </row>
    <row r="1594" spans="2:6" x14ac:dyDescent="0.25">
      <c r="B1594" s="330"/>
      <c r="C1594" s="330"/>
      <c r="D1594" s="330"/>
      <c r="E1594" s="330"/>
      <c r="F1594" s="330"/>
    </row>
    <row r="1595" spans="2:6" x14ac:dyDescent="0.25">
      <c r="B1595" s="330"/>
      <c r="C1595" s="330"/>
      <c r="D1595" s="330"/>
      <c r="E1595" s="330"/>
      <c r="F1595" s="330"/>
    </row>
    <row r="1596" spans="2:6" x14ac:dyDescent="0.25">
      <c r="B1596" s="330"/>
      <c r="C1596" s="330"/>
      <c r="D1596" s="330"/>
      <c r="E1596" s="330"/>
      <c r="F1596" s="330"/>
    </row>
    <row r="1597" spans="2:6" x14ac:dyDescent="0.25">
      <c r="B1597" s="330"/>
      <c r="C1597" s="330"/>
      <c r="D1597" s="330"/>
      <c r="E1597" s="330"/>
      <c r="F1597" s="330"/>
    </row>
    <row r="1598" spans="2:6" x14ac:dyDescent="0.25">
      <c r="B1598" s="330"/>
      <c r="C1598" s="330"/>
      <c r="D1598" s="330"/>
      <c r="E1598" s="330"/>
      <c r="F1598" s="330"/>
    </row>
    <row r="1599" spans="2:6" x14ac:dyDescent="0.25">
      <c r="B1599" s="330"/>
      <c r="C1599" s="330"/>
      <c r="D1599" s="330"/>
      <c r="E1599" s="330"/>
      <c r="F1599" s="330"/>
    </row>
    <row r="1600" spans="2:6" x14ac:dyDescent="0.25">
      <c r="B1600" s="330"/>
      <c r="C1600" s="330"/>
      <c r="D1600" s="330"/>
      <c r="E1600" s="330"/>
      <c r="F1600" s="330"/>
    </row>
    <row r="1601" spans="2:6" x14ac:dyDescent="0.25">
      <c r="B1601" s="330"/>
      <c r="C1601" s="330"/>
      <c r="D1601" s="330"/>
      <c r="E1601" s="330"/>
      <c r="F1601" s="330"/>
    </row>
    <row r="1602" spans="2:6" x14ac:dyDescent="0.25">
      <c r="B1602" s="330"/>
      <c r="C1602" s="330"/>
      <c r="D1602" s="330"/>
      <c r="E1602" s="330"/>
      <c r="F1602" s="330"/>
    </row>
    <row r="1603" spans="2:6" x14ac:dyDescent="0.25">
      <c r="B1603" s="330"/>
      <c r="C1603" s="330"/>
      <c r="D1603" s="330"/>
      <c r="E1603" s="330"/>
      <c r="F1603" s="330"/>
    </row>
    <row r="1604" spans="2:6" x14ac:dyDescent="0.25">
      <c r="B1604" s="330"/>
      <c r="C1604" s="330"/>
      <c r="D1604" s="330"/>
      <c r="E1604" s="330"/>
      <c r="F1604" s="330"/>
    </row>
    <row r="1605" spans="2:6" x14ac:dyDescent="0.25">
      <c r="B1605" s="330"/>
      <c r="C1605" s="330"/>
      <c r="D1605" s="330"/>
      <c r="E1605" s="330"/>
      <c r="F1605" s="330"/>
    </row>
    <row r="1606" spans="2:6" x14ac:dyDescent="0.25">
      <c r="B1606" s="330"/>
      <c r="C1606" s="330"/>
      <c r="D1606" s="330"/>
      <c r="E1606" s="330"/>
      <c r="F1606" s="330"/>
    </row>
    <row r="1607" spans="2:6" x14ac:dyDescent="0.25">
      <c r="B1607" s="330"/>
      <c r="C1607" s="330"/>
      <c r="D1607" s="330"/>
      <c r="E1607" s="330"/>
      <c r="F1607" s="330"/>
    </row>
    <row r="1608" spans="2:6" x14ac:dyDescent="0.25">
      <c r="B1608" s="330"/>
      <c r="C1608" s="330"/>
      <c r="D1608" s="330"/>
      <c r="E1608" s="330"/>
      <c r="F1608" s="330"/>
    </row>
    <row r="1609" spans="2:6" x14ac:dyDescent="0.25">
      <c r="B1609" s="330"/>
      <c r="C1609" s="330"/>
      <c r="D1609" s="330"/>
      <c r="E1609" s="330"/>
      <c r="F1609" s="330"/>
    </row>
    <row r="1610" spans="2:6" x14ac:dyDescent="0.25">
      <c r="B1610" s="330"/>
      <c r="C1610" s="330"/>
      <c r="D1610" s="330"/>
      <c r="E1610" s="330"/>
      <c r="F1610" s="330"/>
    </row>
    <row r="1611" spans="2:6" x14ac:dyDescent="0.25">
      <c r="B1611" s="330"/>
      <c r="C1611" s="330"/>
      <c r="D1611" s="330"/>
      <c r="E1611" s="330"/>
      <c r="F1611" s="330"/>
    </row>
    <row r="1612" spans="2:6" x14ac:dyDescent="0.25">
      <c r="B1612" s="330"/>
      <c r="C1612" s="330"/>
      <c r="D1612" s="330"/>
      <c r="E1612" s="330"/>
      <c r="F1612" s="330"/>
    </row>
    <row r="1613" spans="2:6" x14ac:dyDescent="0.25">
      <c r="B1613" s="330"/>
      <c r="C1613" s="330"/>
      <c r="D1613" s="330"/>
      <c r="E1613" s="330"/>
      <c r="F1613" s="330"/>
    </row>
    <row r="1614" spans="2:6" x14ac:dyDescent="0.25">
      <c r="B1614" s="330"/>
      <c r="C1614" s="330"/>
      <c r="D1614" s="330"/>
      <c r="E1614" s="330"/>
      <c r="F1614" s="330"/>
    </row>
    <row r="1615" spans="2:6" x14ac:dyDescent="0.25">
      <c r="B1615" s="330"/>
      <c r="C1615" s="330"/>
      <c r="D1615" s="330"/>
      <c r="E1615" s="330"/>
      <c r="F1615" s="330"/>
    </row>
    <row r="1616" spans="2:6" x14ac:dyDescent="0.25">
      <c r="B1616" s="330"/>
      <c r="C1616" s="330"/>
      <c r="D1616" s="330"/>
      <c r="E1616" s="330"/>
      <c r="F1616" s="330"/>
    </row>
    <row r="1617" spans="2:6" x14ac:dyDescent="0.25">
      <c r="B1617" s="330"/>
      <c r="C1617" s="330"/>
      <c r="D1617" s="330"/>
      <c r="E1617" s="330"/>
      <c r="F1617" s="330"/>
    </row>
    <row r="1618" spans="2:6" x14ac:dyDescent="0.25">
      <c r="B1618" s="330"/>
      <c r="C1618" s="330"/>
      <c r="D1618" s="330"/>
      <c r="E1618" s="330"/>
      <c r="F1618" s="330"/>
    </row>
    <row r="1619" spans="2:6" x14ac:dyDescent="0.25">
      <c r="B1619" s="330"/>
      <c r="C1619" s="330"/>
      <c r="D1619" s="330"/>
      <c r="E1619" s="330"/>
      <c r="F1619" s="330"/>
    </row>
    <row r="1620" spans="2:6" x14ac:dyDescent="0.25">
      <c r="B1620" s="330"/>
      <c r="C1620" s="330"/>
      <c r="D1620" s="330"/>
      <c r="E1620" s="330"/>
      <c r="F1620" s="330"/>
    </row>
    <row r="1621" spans="2:6" x14ac:dyDescent="0.25">
      <c r="B1621" s="330"/>
      <c r="C1621" s="330"/>
      <c r="D1621" s="330"/>
      <c r="E1621" s="330"/>
      <c r="F1621" s="330"/>
    </row>
    <row r="1622" spans="2:6" x14ac:dyDescent="0.25">
      <c r="B1622" s="330"/>
      <c r="C1622" s="330"/>
      <c r="D1622" s="330"/>
      <c r="E1622" s="330"/>
      <c r="F1622" s="330"/>
    </row>
    <row r="1623" spans="2:6" x14ac:dyDescent="0.25">
      <c r="B1623" s="330"/>
      <c r="C1623" s="330"/>
      <c r="D1623" s="330"/>
      <c r="E1623" s="330"/>
      <c r="F1623" s="330"/>
    </row>
    <row r="1624" spans="2:6" x14ac:dyDescent="0.25">
      <c r="B1624" s="330"/>
      <c r="C1624" s="330"/>
      <c r="D1624" s="330"/>
      <c r="E1624" s="330"/>
      <c r="F1624" s="330"/>
    </row>
    <row r="1625" spans="2:6" x14ac:dyDescent="0.25">
      <c r="B1625" s="330"/>
      <c r="C1625" s="330"/>
      <c r="D1625" s="330"/>
      <c r="E1625" s="330"/>
      <c r="F1625" s="330"/>
    </row>
    <row r="1626" spans="2:6" x14ac:dyDescent="0.25">
      <c r="B1626" s="330"/>
      <c r="C1626" s="330"/>
      <c r="D1626" s="330"/>
      <c r="E1626" s="330"/>
      <c r="F1626" s="330"/>
    </row>
    <row r="1627" spans="2:6" x14ac:dyDescent="0.25">
      <c r="B1627" s="330"/>
      <c r="C1627" s="330"/>
      <c r="D1627" s="330"/>
      <c r="E1627" s="330"/>
      <c r="F1627" s="330"/>
    </row>
    <row r="1628" spans="2:6" x14ac:dyDescent="0.25">
      <c r="B1628" s="330"/>
      <c r="C1628" s="330"/>
      <c r="D1628" s="330"/>
      <c r="E1628" s="330"/>
      <c r="F1628" s="330"/>
    </row>
    <row r="1629" spans="2:6" x14ac:dyDescent="0.25">
      <c r="B1629" s="330"/>
      <c r="C1629" s="330"/>
      <c r="D1629" s="330"/>
      <c r="E1629" s="330"/>
      <c r="F1629" s="330"/>
    </row>
    <row r="1630" spans="2:6" x14ac:dyDescent="0.25">
      <c r="B1630" s="330"/>
      <c r="C1630" s="330"/>
      <c r="D1630" s="330"/>
      <c r="E1630" s="330"/>
      <c r="F1630" s="330"/>
    </row>
    <row r="1631" spans="2:6" x14ac:dyDescent="0.25">
      <c r="B1631" s="330"/>
      <c r="C1631" s="330"/>
      <c r="D1631" s="330"/>
      <c r="E1631" s="330"/>
      <c r="F1631" s="330"/>
    </row>
    <row r="1632" spans="2:6" x14ac:dyDescent="0.25">
      <c r="B1632" s="330"/>
      <c r="C1632" s="330"/>
      <c r="D1632" s="330"/>
      <c r="E1632" s="330"/>
      <c r="F1632" s="330"/>
    </row>
    <row r="1633" spans="2:6" x14ac:dyDescent="0.25">
      <c r="B1633" s="330"/>
      <c r="C1633" s="330"/>
      <c r="D1633" s="330"/>
      <c r="E1633" s="330"/>
      <c r="F1633" s="330"/>
    </row>
    <row r="1634" spans="2:6" x14ac:dyDescent="0.25">
      <c r="B1634" s="330"/>
      <c r="C1634" s="330"/>
      <c r="D1634" s="330"/>
      <c r="E1634" s="330"/>
      <c r="F1634" s="330"/>
    </row>
    <row r="1635" spans="2:6" x14ac:dyDescent="0.25">
      <c r="B1635" s="330"/>
      <c r="C1635" s="330"/>
      <c r="D1635" s="330"/>
      <c r="E1635" s="330"/>
      <c r="F1635" s="330"/>
    </row>
    <row r="1636" spans="2:6" x14ac:dyDescent="0.25">
      <c r="B1636" s="330"/>
      <c r="C1636" s="330"/>
      <c r="D1636" s="330"/>
      <c r="E1636" s="330"/>
      <c r="F1636" s="330"/>
    </row>
    <row r="1637" spans="2:6" x14ac:dyDescent="0.25">
      <c r="B1637" s="330"/>
      <c r="C1637" s="330"/>
      <c r="D1637" s="330"/>
      <c r="E1637" s="330"/>
      <c r="F1637" s="330"/>
    </row>
    <row r="1638" spans="2:6" x14ac:dyDescent="0.25">
      <c r="B1638" s="330"/>
      <c r="C1638" s="330"/>
      <c r="D1638" s="330"/>
      <c r="E1638" s="330"/>
      <c r="F1638" s="330"/>
    </row>
    <row r="1639" spans="2:6" x14ac:dyDescent="0.25">
      <c r="B1639" s="330"/>
      <c r="C1639" s="330"/>
      <c r="D1639" s="330"/>
      <c r="E1639" s="330"/>
      <c r="F1639" s="330"/>
    </row>
    <row r="1640" spans="2:6" x14ac:dyDescent="0.25">
      <c r="B1640" s="330"/>
      <c r="C1640" s="330"/>
      <c r="D1640" s="330"/>
      <c r="E1640" s="330"/>
      <c r="F1640" s="330"/>
    </row>
    <row r="1641" spans="2:6" x14ac:dyDescent="0.25">
      <c r="B1641" s="330"/>
      <c r="C1641" s="330"/>
      <c r="D1641" s="330"/>
      <c r="E1641" s="330"/>
      <c r="F1641" s="330"/>
    </row>
    <row r="1642" spans="2:6" x14ac:dyDescent="0.25">
      <c r="B1642" s="330"/>
      <c r="C1642" s="330"/>
      <c r="D1642" s="330"/>
      <c r="E1642" s="330"/>
      <c r="F1642" s="330"/>
    </row>
    <row r="1643" spans="2:6" x14ac:dyDescent="0.25">
      <c r="B1643" s="330"/>
      <c r="C1643" s="330"/>
      <c r="D1643" s="330"/>
      <c r="E1643" s="330"/>
      <c r="F1643" s="330"/>
    </row>
    <row r="1644" spans="2:6" x14ac:dyDescent="0.25">
      <c r="B1644" s="330"/>
      <c r="C1644" s="330"/>
      <c r="D1644" s="330"/>
      <c r="E1644" s="330"/>
      <c r="F1644" s="330"/>
    </row>
    <row r="1645" spans="2:6" x14ac:dyDescent="0.25">
      <c r="B1645" s="330"/>
      <c r="C1645" s="330"/>
      <c r="D1645" s="330"/>
      <c r="E1645" s="330"/>
      <c r="F1645" s="330"/>
    </row>
    <row r="1646" spans="2:6" x14ac:dyDescent="0.25">
      <c r="B1646" s="330"/>
      <c r="C1646" s="330"/>
      <c r="D1646" s="330"/>
      <c r="E1646" s="330"/>
      <c r="F1646" s="330"/>
    </row>
    <row r="1647" spans="2:6" x14ac:dyDescent="0.25">
      <c r="B1647" s="330"/>
      <c r="C1647" s="330"/>
      <c r="D1647" s="330"/>
      <c r="E1647" s="330"/>
      <c r="F1647" s="330"/>
    </row>
    <row r="1648" spans="2:6" x14ac:dyDescent="0.25">
      <c r="B1648" s="330"/>
      <c r="C1648" s="330"/>
      <c r="D1648" s="330"/>
      <c r="E1648" s="330"/>
      <c r="F1648" s="330"/>
    </row>
    <row r="1649" spans="2:6" x14ac:dyDescent="0.25">
      <c r="B1649" s="330"/>
      <c r="C1649" s="330"/>
      <c r="D1649" s="330"/>
      <c r="E1649" s="330"/>
      <c r="F1649" s="330"/>
    </row>
    <row r="1650" spans="2:6" x14ac:dyDescent="0.25">
      <c r="B1650" s="330"/>
      <c r="C1650" s="330"/>
      <c r="D1650" s="330"/>
      <c r="E1650" s="330"/>
      <c r="F1650" s="330"/>
    </row>
    <row r="1651" spans="2:6" x14ac:dyDescent="0.25">
      <c r="B1651" s="330"/>
      <c r="C1651" s="330"/>
      <c r="D1651" s="330"/>
      <c r="E1651" s="330"/>
      <c r="F1651" s="330"/>
    </row>
    <row r="1652" spans="2:6" x14ac:dyDescent="0.25">
      <c r="B1652" s="330"/>
      <c r="C1652" s="330"/>
      <c r="D1652" s="330"/>
      <c r="E1652" s="330"/>
      <c r="F1652" s="330"/>
    </row>
    <row r="1653" spans="2:6" x14ac:dyDescent="0.25">
      <c r="B1653" s="330"/>
      <c r="C1653" s="330"/>
      <c r="D1653" s="330"/>
      <c r="E1653" s="330"/>
      <c r="F1653" s="330"/>
    </row>
    <row r="1654" spans="2:6" x14ac:dyDescent="0.25">
      <c r="B1654" s="330"/>
      <c r="C1654" s="330"/>
      <c r="D1654" s="330"/>
      <c r="E1654" s="330"/>
      <c r="F1654" s="330"/>
    </row>
    <row r="1655" spans="2:6" x14ac:dyDescent="0.25">
      <c r="B1655" s="330"/>
      <c r="C1655" s="330"/>
      <c r="D1655" s="330"/>
      <c r="E1655" s="330"/>
      <c r="F1655" s="330"/>
    </row>
    <row r="1656" spans="2:6" x14ac:dyDescent="0.25">
      <c r="B1656" s="330"/>
      <c r="C1656" s="330"/>
      <c r="D1656" s="330"/>
      <c r="E1656" s="330"/>
      <c r="F1656" s="330"/>
    </row>
    <row r="1657" spans="2:6" x14ac:dyDescent="0.25">
      <c r="B1657" s="330"/>
      <c r="C1657" s="330"/>
      <c r="D1657" s="330"/>
      <c r="E1657" s="330"/>
      <c r="F1657" s="330"/>
    </row>
    <row r="1658" spans="2:6" x14ac:dyDescent="0.25">
      <c r="B1658" s="330"/>
      <c r="C1658" s="330"/>
      <c r="D1658" s="330"/>
      <c r="E1658" s="330"/>
      <c r="F1658" s="330"/>
    </row>
    <row r="1659" spans="2:6" x14ac:dyDescent="0.25">
      <c r="B1659" s="330"/>
      <c r="C1659" s="330"/>
      <c r="D1659" s="330"/>
      <c r="E1659" s="330"/>
      <c r="F1659" s="330"/>
    </row>
    <row r="1660" spans="2:6" x14ac:dyDescent="0.25">
      <c r="B1660" s="330"/>
      <c r="C1660" s="330"/>
      <c r="D1660" s="330"/>
      <c r="E1660" s="330"/>
      <c r="F1660" s="330"/>
    </row>
    <row r="1661" spans="2:6" x14ac:dyDescent="0.25">
      <c r="B1661" s="330"/>
      <c r="C1661" s="330"/>
      <c r="D1661" s="330"/>
      <c r="E1661" s="330"/>
      <c r="F1661" s="330"/>
    </row>
    <row r="1662" spans="2:6" x14ac:dyDescent="0.25">
      <c r="B1662" s="330"/>
      <c r="C1662" s="330"/>
      <c r="D1662" s="330"/>
      <c r="E1662" s="330"/>
      <c r="F1662" s="330"/>
    </row>
    <row r="1663" spans="2:6" x14ac:dyDescent="0.25">
      <c r="B1663" s="330"/>
      <c r="C1663" s="330"/>
      <c r="D1663" s="330"/>
      <c r="E1663" s="330"/>
      <c r="F1663" s="330"/>
    </row>
    <row r="1664" spans="2:6" x14ac:dyDescent="0.25">
      <c r="B1664" s="330"/>
      <c r="C1664" s="330"/>
      <c r="D1664" s="330"/>
      <c r="E1664" s="330"/>
      <c r="F1664" s="330"/>
    </row>
    <row r="1665" spans="2:6" x14ac:dyDescent="0.25">
      <c r="B1665" s="330"/>
      <c r="C1665" s="330"/>
      <c r="D1665" s="330"/>
      <c r="E1665" s="330"/>
      <c r="F1665" s="330"/>
    </row>
    <row r="1666" spans="2:6" x14ac:dyDescent="0.25">
      <c r="B1666" s="330"/>
      <c r="C1666" s="330"/>
      <c r="D1666" s="330"/>
      <c r="E1666" s="330"/>
      <c r="F1666" s="330"/>
    </row>
    <row r="1667" spans="2:6" x14ac:dyDescent="0.25">
      <c r="B1667" s="330"/>
      <c r="C1667" s="330"/>
      <c r="D1667" s="330"/>
      <c r="E1667" s="330"/>
      <c r="F1667" s="330"/>
    </row>
    <row r="1668" spans="2:6" x14ac:dyDescent="0.25">
      <c r="B1668" s="330"/>
      <c r="C1668" s="330"/>
      <c r="D1668" s="330"/>
      <c r="E1668" s="330"/>
      <c r="F1668" s="330"/>
    </row>
    <row r="1669" spans="2:6" x14ac:dyDescent="0.25">
      <c r="B1669" s="330"/>
      <c r="C1669" s="330"/>
      <c r="D1669" s="330"/>
      <c r="E1669" s="330"/>
      <c r="F1669" s="330"/>
    </row>
    <row r="1670" spans="2:6" x14ac:dyDescent="0.25">
      <c r="B1670" s="330"/>
      <c r="C1670" s="330"/>
      <c r="D1670" s="330"/>
      <c r="E1670" s="330"/>
      <c r="F1670" s="330"/>
    </row>
    <row r="1671" spans="2:6" x14ac:dyDescent="0.25">
      <c r="B1671" s="330"/>
      <c r="C1671" s="330"/>
      <c r="D1671" s="330"/>
      <c r="E1671" s="330"/>
      <c r="F1671" s="330"/>
    </row>
    <row r="1672" spans="2:6" x14ac:dyDescent="0.25">
      <c r="B1672" s="330"/>
      <c r="C1672" s="330"/>
      <c r="D1672" s="330"/>
      <c r="E1672" s="330"/>
      <c r="F1672" s="330"/>
    </row>
    <row r="1673" spans="2:6" x14ac:dyDescent="0.25">
      <c r="B1673" s="330"/>
      <c r="C1673" s="330"/>
      <c r="D1673" s="330"/>
      <c r="E1673" s="330"/>
      <c r="F1673" s="330"/>
    </row>
    <row r="1674" spans="2:6" x14ac:dyDescent="0.25">
      <c r="B1674" s="330"/>
      <c r="C1674" s="330"/>
      <c r="D1674" s="330"/>
      <c r="E1674" s="330"/>
      <c r="F1674" s="330"/>
    </row>
    <row r="1675" spans="2:6" x14ac:dyDescent="0.25">
      <c r="B1675" s="330"/>
      <c r="C1675" s="330"/>
      <c r="D1675" s="330"/>
      <c r="E1675" s="330"/>
      <c r="F1675" s="330"/>
    </row>
    <row r="1676" spans="2:6" x14ac:dyDescent="0.25">
      <c r="B1676" s="330"/>
      <c r="C1676" s="330"/>
      <c r="D1676" s="330"/>
      <c r="E1676" s="330"/>
      <c r="F1676" s="330"/>
    </row>
    <row r="1677" spans="2:6" x14ac:dyDescent="0.25">
      <c r="B1677" s="330"/>
      <c r="C1677" s="330"/>
      <c r="D1677" s="330"/>
      <c r="E1677" s="330"/>
      <c r="F1677" s="330"/>
    </row>
    <row r="1678" spans="2:6" x14ac:dyDescent="0.25">
      <c r="B1678" s="330"/>
      <c r="C1678" s="330"/>
      <c r="D1678" s="330"/>
      <c r="E1678" s="330"/>
      <c r="F1678" s="330"/>
    </row>
    <row r="1679" spans="2:6" x14ac:dyDescent="0.25">
      <c r="B1679" s="330"/>
      <c r="C1679" s="330"/>
      <c r="D1679" s="330"/>
      <c r="E1679" s="330"/>
      <c r="F1679" s="330"/>
    </row>
    <row r="1680" spans="2:6" x14ac:dyDescent="0.25">
      <c r="B1680" s="330"/>
      <c r="C1680" s="330"/>
      <c r="D1680" s="330"/>
      <c r="E1680" s="330"/>
      <c r="F1680" s="330"/>
    </row>
    <row r="1681" spans="2:6" x14ac:dyDescent="0.25">
      <c r="B1681" s="330"/>
      <c r="C1681" s="330"/>
      <c r="D1681" s="330"/>
      <c r="E1681" s="330"/>
      <c r="F1681" s="330"/>
    </row>
    <row r="1682" spans="2:6" x14ac:dyDescent="0.25">
      <c r="B1682" s="330"/>
      <c r="C1682" s="330"/>
      <c r="D1682" s="330"/>
      <c r="E1682" s="330"/>
      <c r="F1682" s="330"/>
    </row>
    <row r="1683" spans="2:6" x14ac:dyDescent="0.25">
      <c r="B1683" s="330"/>
      <c r="C1683" s="330"/>
      <c r="D1683" s="330"/>
      <c r="E1683" s="330"/>
      <c r="F1683" s="330"/>
    </row>
    <row r="1684" spans="2:6" x14ac:dyDescent="0.25">
      <c r="B1684" s="330"/>
      <c r="C1684" s="330"/>
      <c r="D1684" s="330"/>
      <c r="E1684" s="330"/>
      <c r="F1684" s="330"/>
    </row>
    <row r="1685" spans="2:6" x14ac:dyDescent="0.25">
      <c r="B1685" s="330"/>
      <c r="C1685" s="330"/>
      <c r="D1685" s="330"/>
      <c r="E1685" s="330"/>
      <c r="F1685" s="330"/>
    </row>
    <row r="1686" spans="2:6" x14ac:dyDescent="0.25">
      <c r="B1686" s="330"/>
      <c r="C1686" s="330"/>
      <c r="D1686" s="330"/>
      <c r="E1686" s="330"/>
      <c r="F1686" s="330"/>
    </row>
    <row r="1687" spans="2:6" x14ac:dyDescent="0.25">
      <c r="B1687" s="330"/>
      <c r="C1687" s="330"/>
      <c r="D1687" s="330"/>
      <c r="E1687" s="330"/>
      <c r="F1687" s="330"/>
    </row>
    <row r="1688" spans="2:6" x14ac:dyDescent="0.25">
      <c r="B1688" s="330"/>
      <c r="C1688" s="330"/>
      <c r="D1688" s="330"/>
      <c r="E1688" s="330"/>
      <c r="F1688" s="330"/>
    </row>
    <row r="1689" spans="2:6" x14ac:dyDescent="0.25">
      <c r="B1689" s="330"/>
      <c r="C1689" s="330"/>
      <c r="D1689" s="330"/>
      <c r="E1689" s="330"/>
      <c r="F1689" s="330"/>
    </row>
    <row r="1690" spans="2:6" x14ac:dyDescent="0.25">
      <c r="B1690" s="330"/>
      <c r="C1690" s="330"/>
      <c r="D1690" s="330"/>
      <c r="E1690" s="330"/>
      <c r="F1690" s="330"/>
    </row>
    <row r="1691" spans="2:6" x14ac:dyDescent="0.25">
      <c r="B1691" s="330"/>
      <c r="C1691" s="330"/>
      <c r="D1691" s="330"/>
      <c r="E1691" s="330"/>
      <c r="F1691" s="330"/>
    </row>
    <row r="1692" spans="2:6" x14ac:dyDescent="0.25">
      <c r="B1692" s="330"/>
      <c r="C1692" s="330"/>
      <c r="D1692" s="330"/>
      <c r="E1692" s="330"/>
      <c r="F1692" s="330"/>
    </row>
    <row r="1693" spans="2:6" x14ac:dyDescent="0.25">
      <c r="B1693" s="330"/>
      <c r="C1693" s="330"/>
      <c r="D1693" s="330"/>
      <c r="E1693" s="330"/>
      <c r="F1693" s="330"/>
    </row>
    <row r="1694" spans="2:6" x14ac:dyDescent="0.25">
      <c r="B1694" s="330"/>
      <c r="C1694" s="330"/>
      <c r="D1694" s="330"/>
      <c r="E1694" s="330"/>
      <c r="F1694" s="330"/>
    </row>
    <row r="1695" spans="2:6" x14ac:dyDescent="0.25">
      <c r="B1695" s="330"/>
      <c r="C1695" s="330"/>
      <c r="D1695" s="330"/>
      <c r="E1695" s="330"/>
      <c r="F1695" s="330"/>
    </row>
    <row r="1696" spans="2:6" x14ac:dyDescent="0.25">
      <c r="B1696" s="330"/>
      <c r="C1696" s="330"/>
      <c r="D1696" s="330"/>
      <c r="E1696" s="330"/>
      <c r="F1696" s="330"/>
    </row>
    <row r="1697" spans="2:6" x14ac:dyDescent="0.25">
      <c r="B1697" s="330"/>
      <c r="C1697" s="330"/>
      <c r="D1697" s="330"/>
      <c r="E1697" s="330"/>
      <c r="F1697" s="330"/>
    </row>
    <row r="1698" spans="2:6" x14ac:dyDescent="0.25">
      <c r="B1698" s="330"/>
      <c r="C1698" s="330"/>
      <c r="D1698" s="330"/>
      <c r="E1698" s="330"/>
      <c r="F1698" s="330"/>
    </row>
    <row r="1699" spans="2:6" x14ac:dyDescent="0.25">
      <c r="B1699" s="330"/>
      <c r="C1699" s="330"/>
      <c r="D1699" s="330"/>
      <c r="E1699" s="330"/>
      <c r="F1699" s="330"/>
    </row>
    <row r="1700" spans="2:6" x14ac:dyDescent="0.25">
      <c r="B1700" s="330"/>
      <c r="C1700" s="330"/>
      <c r="D1700" s="330"/>
      <c r="E1700" s="330"/>
      <c r="F1700" s="330"/>
    </row>
    <row r="1701" spans="2:6" x14ac:dyDescent="0.25">
      <c r="B1701" s="330"/>
      <c r="C1701" s="330"/>
      <c r="D1701" s="330"/>
      <c r="E1701" s="330"/>
      <c r="F1701" s="330"/>
    </row>
    <row r="1702" spans="2:6" x14ac:dyDescent="0.25">
      <c r="B1702" s="330"/>
      <c r="C1702" s="330"/>
      <c r="D1702" s="330"/>
      <c r="E1702" s="330"/>
      <c r="F1702" s="330"/>
    </row>
    <row r="1703" spans="2:6" x14ac:dyDescent="0.25">
      <c r="B1703" s="330"/>
      <c r="C1703" s="330"/>
      <c r="D1703" s="330"/>
      <c r="E1703" s="330"/>
      <c r="F1703" s="330"/>
    </row>
    <row r="1704" spans="2:6" x14ac:dyDescent="0.25">
      <c r="B1704" s="330"/>
      <c r="C1704" s="330"/>
      <c r="D1704" s="330"/>
      <c r="E1704" s="330"/>
      <c r="F1704" s="330"/>
    </row>
    <row r="1705" spans="2:6" x14ac:dyDescent="0.25">
      <c r="B1705" s="330"/>
      <c r="C1705" s="330"/>
      <c r="D1705" s="330"/>
      <c r="E1705" s="330"/>
      <c r="F1705" s="330"/>
    </row>
    <row r="1706" spans="2:6" x14ac:dyDescent="0.25">
      <c r="B1706" s="330"/>
      <c r="C1706" s="330"/>
      <c r="D1706" s="330"/>
      <c r="E1706" s="330"/>
      <c r="F1706" s="330"/>
    </row>
    <row r="1707" spans="2:6" x14ac:dyDescent="0.25">
      <c r="B1707" s="330"/>
      <c r="C1707" s="330"/>
      <c r="D1707" s="330"/>
      <c r="E1707" s="330"/>
      <c r="F1707" s="330"/>
    </row>
    <row r="1708" spans="2:6" x14ac:dyDescent="0.25">
      <c r="B1708" s="330"/>
      <c r="C1708" s="330"/>
      <c r="D1708" s="330"/>
      <c r="E1708" s="330"/>
      <c r="F1708" s="330"/>
    </row>
    <row r="1709" spans="2:6" x14ac:dyDescent="0.25">
      <c r="B1709" s="330"/>
      <c r="C1709" s="330"/>
      <c r="D1709" s="330"/>
      <c r="E1709" s="330"/>
      <c r="F1709" s="330"/>
    </row>
    <row r="1710" spans="2:6" x14ac:dyDescent="0.25">
      <c r="B1710" s="330"/>
      <c r="C1710" s="330"/>
      <c r="D1710" s="330"/>
      <c r="E1710" s="330"/>
      <c r="F1710" s="330"/>
    </row>
    <row r="1711" spans="2:6" x14ac:dyDescent="0.25">
      <c r="B1711" s="330"/>
      <c r="C1711" s="330"/>
      <c r="D1711" s="330"/>
      <c r="E1711" s="330"/>
      <c r="F1711" s="330"/>
    </row>
    <row r="1712" spans="2:6" x14ac:dyDescent="0.25">
      <c r="B1712" s="330"/>
      <c r="C1712" s="330"/>
      <c r="D1712" s="330"/>
      <c r="E1712" s="330"/>
      <c r="F1712" s="330"/>
    </row>
    <row r="1713" spans="2:6" x14ac:dyDescent="0.25">
      <c r="B1713" s="330"/>
      <c r="C1713" s="330"/>
      <c r="D1713" s="330"/>
      <c r="E1713" s="330"/>
      <c r="F1713" s="330"/>
    </row>
    <row r="1714" spans="2:6" x14ac:dyDescent="0.25">
      <c r="B1714" s="330"/>
      <c r="C1714" s="330"/>
      <c r="D1714" s="330"/>
      <c r="E1714" s="330"/>
      <c r="F1714" s="330"/>
    </row>
    <row r="1715" spans="2:6" x14ac:dyDescent="0.25">
      <c r="B1715" s="330"/>
      <c r="C1715" s="330"/>
      <c r="D1715" s="330"/>
      <c r="E1715" s="330"/>
      <c r="F1715" s="330"/>
    </row>
    <row r="1716" spans="2:6" x14ac:dyDescent="0.25">
      <c r="B1716" s="330"/>
      <c r="C1716" s="330"/>
      <c r="D1716" s="330"/>
      <c r="E1716" s="330"/>
      <c r="F1716" s="330"/>
    </row>
    <row r="1717" spans="2:6" x14ac:dyDescent="0.25">
      <c r="B1717" s="330"/>
      <c r="C1717" s="330"/>
      <c r="D1717" s="330"/>
      <c r="E1717" s="330"/>
      <c r="F1717" s="330"/>
    </row>
    <row r="1718" spans="2:6" x14ac:dyDescent="0.25">
      <c r="B1718" s="330"/>
      <c r="C1718" s="330"/>
      <c r="D1718" s="330"/>
      <c r="E1718" s="330"/>
      <c r="F1718" s="330"/>
    </row>
    <row r="1719" spans="2:6" x14ac:dyDescent="0.25">
      <c r="B1719" s="330"/>
      <c r="C1719" s="330"/>
      <c r="D1719" s="330"/>
      <c r="E1719" s="330"/>
      <c r="F1719" s="330"/>
    </row>
    <row r="1720" spans="2:6" x14ac:dyDescent="0.25">
      <c r="B1720" s="330"/>
      <c r="C1720" s="330"/>
      <c r="D1720" s="330"/>
      <c r="E1720" s="330"/>
      <c r="F1720" s="330"/>
    </row>
    <row r="1721" spans="2:6" x14ac:dyDescent="0.25">
      <c r="B1721" s="330"/>
      <c r="C1721" s="330"/>
      <c r="D1721" s="330"/>
      <c r="E1721" s="330"/>
      <c r="F1721" s="330"/>
    </row>
    <row r="1722" spans="2:6" x14ac:dyDescent="0.25">
      <c r="B1722" s="330"/>
      <c r="C1722" s="330"/>
      <c r="D1722" s="330"/>
      <c r="E1722" s="330"/>
      <c r="F1722" s="330"/>
    </row>
    <row r="1723" spans="2:6" x14ac:dyDescent="0.25">
      <c r="B1723" s="330"/>
      <c r="C1723" s="330"/>
      <c r="D1723" s="330"/>
      <c r="E1723" s="330"/>
      <c r="F1723" s="330"/>
    </row>
    <row r="1724" spans="2:6" x14ac:dyDescent="0.25">
      <c r="B1724" s="330"/>
      <c r="C1724" s="330"/>
      <c r="D1724" s="330"/>
      <c r="E1724" s="330"/>
      <c r="F1724" s="330"/>
    </row>
    <row r="1725" spans="2:6" x14ac:dyDescent="0.25">
      <c r="B1725" s="330"/>
      <c r="C1725" s="330"/>
      <c r="D1725" s="330"/>
      <c r="E1725" s="330"/>
      <c r="F1725" s="330"/>
    </row>
    <row r="1726" spans="2:6" x14ac:dyDescent="0.25">
      <c r="B1726" s="330"/>
      <c r="C1726" s="330"/>
      <c r="D1726" s="330"/>
      <c r="E1726" s="330"/>
      <c r="F1726" s="330"/>
    </row>
    <row r="1727" spans="2:6" x14ac:dyDescent="0.25">
      <c r="B1727" s="330"/>
      <c r="C1727" s="330"/>
      <c r="D1727" s="330"/>
      <c r="E1727" s="330"/>
      <c r="F1727" s="330"/>
    </row>
    <row r="1728" spans="2:6" x14ac:dyDescent="0.25">
      <c r="B1728" s="330"/>
      <c r="C1728" s="330"/>
      <c r="D1728" s="330"/>
      <c r="E1728" s="330"/>
      <c r="F1728" s="330"/>
    </row>
    <row r="1729" spans="2:6" x14ac:dyDescent="0.25">
      <c r="B1729" s="330"/>
      <c r="C1729" s="330"/>
      <c r="D1729" s="330"/>
      <c r="E1729" s="330"/>
      <c r="F1729" s="330"/>
    </row>
    <row r="1730" spans="2:6" x14ac:dyDescent="0.25">
      <c r="B1730" s="330"/>
      <c r="C1730" s="330"/>
      <c r="D1730" s="330"/>
      <c r="E1730" s="330"/>
      <c r="F1730" s="330"/>
    </row>
    <row r="1731" spans="2:6" x14ac:dyDescent="0.25">
      <c r="B1731" s="330"/>
      <c r="C1731" s="330"/>
      <c r="D1731" s="330"/>
      <c r="E1731" s="330"/>
      <c r="F1731" s="330"/>
    </row>
    <row r="1732" spans="2:6" x14ac:dyDescent="0.25">
      <c r="B1732" s="330"/>
      <c r="C1732" s="330"/>
      <c r="D1732" s="330"/>
      <c r="E1732" s="330"/>
      <c r="F1732" s="330"/>
    </row>
    <row r="1733" spans="2:6" x14ac:dyDescent="0.25">
      <c r="B1733" s="330"/>
      <c r="C1733" s="330"/>
      <c r="D1733" s="330"/>
      <c r="E1733" s="330"/>
      <c r="F1733" s="330"/>
    </row>
    <row r="1734" spans="2:6" x14ac:dyDescent="0.25">
      <c r="B1734" s="330"/>
      <c r="C1734" s="330"/>
      <c r="D1734" s="330"/>
      <c r="E1734" s="330"/>
      <c r="F1734" s="330"/>
    </row>
    <row r="1735" spans="2:6" x14ac:dyDescent="0.25">
      <c r="B1735" s="330"/>
      <c r="C1735" s="330"/>
      <c r="D1735" s="330"/>
      <c r="E1735" s="330"/>
      <c r="F1735" s="330"/>
    </row>
    <row r="1736" spans="2:6" x14ac:dyDescent="0.25">
      <c r="B1736" s="330"/>
      <c r="C1736" s="330"/>
      <c r="D1736" s="330"/>
      <c r="E1736" s="330"/>
      <c r="F1736" s="330"/>
    </row>
    <row r="1737" spans="2:6" x14ac:dyDescent="0.25">
      <c r="B1737" s="330"/>
      <c r="C1737" s="330"/>
      <c r="D1737" s="330"/>
      <c r="E1737" s="330"/>
      <c r="F1737" s="330"/>
    </row>
    <row r="1738" spans="2:6" x14ac:dyDescent="0.25">
      <c r="B1738" s="330"/>
      <c r="C1738" s="330"/>
      <c r="D1738" s="330"/>
      <c r="E1738" s="330"/>
      <c r="F1738" s="330"/>
    </row>
    <row r="1739" spans="2:6" x14ac:dyDescent="0.25">
      <c r="B1739" s="330"/>
      <c r="C1739" s="330"/>
      <c r="D1739" s="330"/>
      <c r="E1739" s="330"/>
      <c r="F1739" s="330"/>
    </row>
    <row r="1740" spans="2:6" x14ac:dyDescent="0.25">
      <c r="B1740" s="330"/>
      <c r="C1740" s="330"/>
      <c r="D1740" s="330"/>
      <c r="E1740" s="330"/>
      <c r="F1740" s="330"/>
    </row>
    <row r="1741" spans="2:6" x14ac:dyDescent="0.25">
      <c r="B1741" s="330"/>
      <c r="C1741" s="330"/>
      <c r="D1741" s="330"/>
      <c r="E1741" s="330"/>
      <c r="F1741" s="330"/>
    </row>
    <row r="1742" spans="2:6" x14ac:dyDescent="0.25">
      <c r="B1742" s="330"/>
      <c r="C1742" s="330"/>
      <c r="D1742" s="330"/>
      <c r="E1742" s="330"/>
      <c r="F1742" s="330"/>
    </row>
    <row r="1743" spans="2:6" x14ac:dyDescent="0.25">
      <c r="B1743" s="330"/>
      <c r="C1743" s="330"/>
      <c r="D1743" s="330"/>
      <c r="E1743" s="330"/>
      <c r="F1743" s="330"/>
    </row>
    <row r="1744" spans="2:6" x14ac:dyDescent="0.25">
      <c r="B1744" s="330"/>
      <c r="C1744" s="330"/>
      <c r="D1744" s="330"/>
      <c r="E1744" s="330"/>
      <c r="F1744" s="330"/>
    </row>
    <row r="1745" spans="2:6" x14ac:dyDescent="0.25">
      <c r="B1745" s="330"/>
      <c r="C1745" s="330"/>
      <c r="D1745" s="330"/>
      <c r="E1745" s="330"/>
      <c r="F1745" s="330"/>
    </row>
    <row r="1746" spans="2:6" x14ac:dyDescent="0.25">
      <c r="B1746" s="330"/>
      <c r="C1746" s="330"/>
      <c r="D1746" s="330"/>
      <c r="E1746" s="330"/>
      <c r="F1746" s="330"/>
    </row>
    <row r="1747" spans="2:6" x14ac:dyDescent="0.25">
      <c r="B1747" s="330"/>
      <c r="C1747" s="330"/>
      <c r="D1747" s="330"/>
      <c r="E1747" s="330"/>
      <c r="F1747" s="330"/>
    </row>
    <row r="1748" spans="2:6" x14ac:dyDescent="0.25">
      <c r="B1748" s="330"/>
      <c r="C1748" s="330"/>
      <c r="D1748" s="330"/>
      <c r="E1748" s="330"/>
      <c r="F1748" s="330"/>
    </row>
    <row r="1749" spans="2:6" x14ac:dyDescent="0.25">
      <c r="B1749" s="330"/>
      <c r="C1749" s="330"/>
      <c r="D1749" s="330"/>
      <c r="E1749" s="330"/>
      <c r="F1749" s="330"/>
    </row>
    <row r="1750" spans="2:6" x14ac:dyDescent="0.25">
      <c r="B1750" s="330"/>
      <c r="C1750" s="330"/>
      <c r="D1750" s="330"/>
      <c r="E1750" s="330"/>
      <c r="F1750" s="330"/>
    </row>
    <row r="1751" spans="2:6" x14ac:dyDescent="0.25">
      <c r="B1751" s="330"/>
      <c r="C1751" s="330"/>
      <c r="D1751" s="330"/>
      <c r="E1751" s="330"/>
      <c r="F1751" s="330"/>
    </row>
    <row r="1752" spans="2:6" x14ac:dyDescent="0.25">
      <c r="B1752" s="330"/>
      <c r="C1752" s="330"/>
      <c r="D1752" s="330"/>
      <c r="E1752" s="330"/>
      <c r="F1752" s="330"/>
    </row>
    <row r="1753" spans="2:6" x14ac:dyDescent="0.25">
      <c r="B1753" s="330"/>
      <c r="C1753" s="330"/>
      <c r="D1753" s="330"/>
      <c r="E1753" s="330"/>
      <c r="F1753" s="330"/>
    </row>
    <row r="1754" spans="2:6" x14ac:dyDescent="0.25">
      <c r="B1754" s="330"/>
      <c r="C1754" s="330"/>
      <c r="D1754" s="330"/>
      <c r="E1754" s="330"/>
      <c r="F1754" s="330"/>
    </row>
    <row r="1755" spans="2:6" x14ac:dyDescent="0.25">
      <c r="B1755" s="330"/>
      <c r="C1755" s="330"/>
      <c r="D1755" s="330"/>
      <c r="E1755" s="330"/>
      <c r="F1755" s="330"/>
    </row>
    <row r="1756" spans="2:6" x14ac:dyDescent="0.25">
      <c r="B1756" s="330"/>
      <c r="C1756" s="330"/>
      <c r="D1756" s="330"/>
      <c r="E1756" s="330"/>
      <c r="F1756" s="330"/>
    </row>
    <row r="1757" spans="2:6" x14ac:dyDescent="0.25">
      <c r="B1757" s="330"/>
      <c r="C1757" s="330"/>
      <c r="D1757" s="330"/>
      <c r="E1757" s="330"/>
      <c r="F1757" s="330"/>
    </row>
    <row r="1758" spans="2:6" x14ac:dyDescent="0.25">
      <c r="B1758" s="330"/>
      <c r="C1758" s="330"/>
      <c r="D1758" s="330"/>
      <c r="E1758" s="330"/>
      <c r="F1758" s="330"/>
    </row>
    <row r="1759" spans="2:6" x14ac:dyDescent="0.25">
      <c r="B1759" s="330"/>
      <c r="C1759" s="330"/>
      <c r="D1759" s="330"/>
      <c r="E1759" s="330"/>
      <c r="F1759" s="330"/>
    </row>
    <row r="1760" spans="2:6" x14ac:dyDescent="0.25">
      <c r="B1760" s="330"/>
      <c r="C1760" s="330"/>
      <c r="D1760" s="330"/>
      <c r="E1760" s="330"/>
      <c r="F1760" s="330"/>
    </row>
    <row r="1761" spans="2:6" x14ac:dyDescent="0.25">
      <c r="B1761" s="330"/>
      <c r="C1761" s="330"/>
      <c r="D1761" s="330"/>
      <c r="E1761" s="330"/>
      <c r="F1761" s="330"/>
    </row>
    <row r="1762" spans="2:6" x14ac:dyDescent="0.25">
      <c r="B1762" s="330"/>
      <c r="C1762" s="330"/>
      <c r="D1762" s="330"/>
      <c r="E1762" s="330"/>
      <c r="F1762" s="330"/>
    </row>
    <row r="1763" spans="2:6" x14ac:dyDescent="0.25">
      <c r="B1763" s="330"/>
      <c r="C1763" s="330"/>
      <c r="D1763" s="330"/>
      <c r="E1763" s="330"/>
      <c r="F1763" s="330"/>
    </row>
    <row r="1764" spans="2:6" x14ac:dyDescent="0.25">
      <c r="B1764" s="330"/>
      <c r="C1764" s="330"/>
      <c r="D1764" s="330"/>
      <c r="E1764" s="330"/>
      <c r="F1764" s="330"/>
    </row>
    <row r="1765" spans="2:6" x14ac:dyDescent="0.25">
      <c r="B1765" s="330"/>
      <c r="C1765" s="330"/>
      <c r="D1765" s="330"/>
      <c r="E1765" s="330"/>
      <c r="F1765" s="330"/>
    </row>
    <row r="1766" spans="2:6" x14ac:dyDescent="0.25">
      <c r="B1766" s="330"/>
      <c r="C1766" s="330"/>
      <c r="D1766" s="330"/>
      <c r="E1766" s="330"/>
      <c r="F1766" s="330"/>
    </row>
    <row r="1767" spans="2:6" x14ac:dyDescent="0.25">
      <c r="B1767" s="330"/>
      <c r="C1767" s="330"/>
      <c r="D1767" s="330"/>
      <c r="E1767" s="330"/>
      <c r="F1767" s="330"/>
    </row>
    <row r="1768" spans="2:6" x14ac:dyDescent="0.25">
      <c r="B1768" s="330"/>
      <c r="C1768" s="330"/>
      <c r="D1768" s="330"/>
      <c r="E1768" s="330"/>
      <c r="F1768" s="330"/>
    </row>
    <row r="1769" spans="2:6" x14ac:dyDescent="0.25">
      <c r="B1769" s="330"/>
      <c r="C1769" s="330"/>
      <c r="D1769" s="330"/>
      <c r="E1769" s="330"/>
      <c r="F1769" s="330"/>
    </row>
    <row r="1770" spans="2:6" x14ac:dyDescent="0.25">
      <c r="B1770" s="330"/>
      <c r="C1770" s="330"/>
      <c r="D1770" s="330"/>
      <c r="E1770" s="330"/>
      <c r="F1770" s="330"/>
    </row>
    <row r="1771" spans="2:6" x14ac:dyDescent="0.25">
      <c r="B1771" s="330"/>
      <c r="C1771" s="330"/>
      <c r="D1771" s="330"/>
      <c r="E1771" s="330"/>
      <c r="F1771" s="330"/>
    </row>
    <row r="1772" spans="2:6" x14ac:dyDescent="0.25">
      <c r="B1772" s="330"/>
      <c r="C1772" s="330"/>
      <c r="D1772" s="330"/>
      <c r="E1772" s="330"/>
      <c r="F1772" s="330"/>
    </row>
    <row r="1773" spans="2:6" x14ac:dyDescent="0.25">
      <c r="B1773" s="330"/>
      <c r="C1773" s="330"/>
      <c r="D1773" s="330"/>
      <c r="E1773" s="330"/>
      <c r="F1773" s="330"/>
    </row>
    <row r="1774" spans="2:6" x14ac:dyDescent="0.25">
      <c r="B1774" s="330"/>
      <c r="C1774" s="330"/>
      <c r="D1774" s="330"/>
      <c r="E1774" s="330"/>
      <c r="F1774" s="330"/>
    </row>
    <row r="1775" spans="2:6" x14ac:dyDescent="0.25">
      <c r="B1775" s="330"/>
      <c r="C1775" s="330"/>
      <c r="D1775" s="330"/>
      <c r="E1775" s="330"/>
      <c r="F1775" s="330"/>
    </row>
    <row r="1776" spans="2:6" x14ac:dyDescent="0.25">
      <c r="B1776" s="330"/>
      <c r="C1776" s="330"/>
      <c r="D1776" s="330"/>
      <c r="E1776" s="330"/>
      <c r="F1776" s="330"/>
    </row>
    <row r="1777" spans="2:6" x14ac:dyDescent="0.25">
      <c r="B1777" s="330"/>
      <c r="C1777" s="330"/>
      <c r="D1777" s="330"/>
      <c r="E1777" s="330"/>
      <c r="F1777" s="330"/>
    </row>
    <row r="1778" spans="2:6" x14ac:dyDescent="0.25">
      <c r="B1778" s="330"/>
      <c r="C1778" s="330"/>
      <c r="D1778" s="330"/>
      <c r="E1778" s="330"/>
      <c r="F1778" s="330"/>
    </row>
    <row r="1779" spans="2:6" x14ac:dyDescent="0.25">
      <c r="B1779" s="330"/>
      <c r="C1779" s="330"/>
      <c r="D1779" s="330"/>
      <c r="E1779" s="330"/>
      <c r="F1779" s="330"/>
    </row>
    <row r="1780" spans="2:6" x14ac:dyDescent="0.25">
      <c r="B1780" s="330"/>
      <c r="C1780" s="330"/>
      <c r="D1780" s="330"/>
      <c r="E1780" s="330"/>
      <c r="F1780" s="330"/>
    </row>
    <row r="1781" spans="2:6" x14ac:dyDescent="0.25">
      <c r="B1781" s="330"/>
      <c r="C1781" s="330"/>
      <c r="D1781" s="330"/>
      <c r="E1781" s="330"/>
      <c r="F1781" s="330"/>
    </row>
    <row r="1782" spans="2:6" x14ac:dyDescent="0.25">
      <c r="B1782" s="330"/>
      <c r="C1782" s="330"/>
      <c r="D1782" s="330"/>
      <c r="E1782" s="330"/>
      <c r="F1782" s="330"/>
    </row>
    <row r="1783" spans="2:6" x14ac:dyDescent="0.25">
      <c r="B1783" s="330"/>
      <c r="C1783" s="330"/>
      <c r="D1783" s="330"/>
      <c r="E1783" s="330"/>
      <c r="F1783" s="330"/>
    </row>
    <row r="1784" spans="2:6" x14ac:dyDescent="0.25">
      <c r="B1784" s="330"/>
      <c r="C1784" s="330"/>
      <c r="D1784" s="330"/>
      <c r="E1784" s="330"/>
      <c r="F1784" s="330"/>
    </row>
    <row r="1785" spans="2:6" x14ac:dyDescent="0.25">
      <c r="B1785" s="330"/>
      <c r="C1785" s="330"/>
      <c r="D1785" s="330"/>
      <c r="E1785" s="330"/>
      <c r="F1785" s="330"/>
    </row>
    <row r="1786" spans="2:6" x14ac:dyDescent="0.25">
      <c r="B1786" s="330"/>
      <c r="C1786" s="330"/>
      <c r="D1786" s="330"/>
      <c r="E1786" s="330"/>
      <c r="F1786" s="330"/>
    </row>
    <row r="1787" spans="2:6" x14ac:dyDescent="0.25">
      <c r="B1787" s="330"/>
      <c r="C1787" s="330"/>
      <c r="D1787" s="330"/>
      <c r="E1787" s="330"/>
      <c r="F1787" s="330"/>
    </row>
    <row r="1788" spans="2:6" x14ac:dyDescent="0.25">
      <c r="B1788" s="330"/>
      <c r="C1788" s="330"/>
      <c r="D1788" s="330"/>
      <c r="E1788" s="330"/>
      <c r="F1788" s="330"/>
    </row>
    <row r="1789" spans="2:6" x14ac:dyDescent="0.25">
      <c r="B1789" s="330"/>
      <c r="C1789" s="330"/>
      <c r="D1789" s="330"/>
      <c r="E1789" s="330"/>
      <c r="F1789" s="330"/>
    </row>
    <row r="1790" spans="2:6" x14ac:dyDescent="0.25">
      <c r="B1790" s="330"/>
      <c r="C1790" s="330"/>
      <c r="D1790" s="330"/>
      <c r="E1790" s="330"/>
      <c r="F1790" s="330"/>
    </row>
    <row r="1791" spans="2:6" x14ac:dyDescent="0.25">
      <c r="B1791" s="330"/>
      <c r="C1791" s="330"/>
      <c r="D1791" s="330"/>
      <c r="E1791" s="330"/>
      <c r="F1791" s="330"/>
    </row>
    <row r="1792" spans="2:6" x14ac:dyDescent="0.25">
      <c r="B1792" s="330"/>
      <c r="C1792" s="330"/>
      <c r="D1792" s="330"/>
      <c r="E1792" s="330"/>
      <c r="F1792" s="330"/>
    </row>
    <row r="1793" spans="2:6" x14ac:dyDescent="0.25">
      <c r="B1793" s="330"/>
      <c r="C1793" s="330"/>
      <c r="D1793" s="330"/>
      <c r="E1793" s="330"/>
      <c r="F1793" s="330"/>
    </row>
    <row r="1794" spans="2:6" x14ac:dyDescent="0.25">
      <c r="B1794" s="330"/>
      <c r="C1794" s="330"/>
      <c r="D1794" s="330"/>
      <c r="E1794" s="330"/>
      <c r="F1794" s="330"/>
    </row>
    <row r="1795" spans="2:6" x14ac:dyDescent="0.25">
      <c r="B1795" s="330"/>
      <c r="C1795" s="330"/>
      <c r="D1795" s="330"/>
      <c r="E1795" s="330"/>
      <c r="F1795" s="330"/>
    </row>
    <row r="1796" spans="2:6" x14ac:dyDescent="0.25">
      <c r="B1796" s="330"/>
      <c r="C1796" s="330"/>
      <c r="D1796" s="330"/>
      <c r="E1796" s="330"/>
      <c r="F1796" s="330"/>
    </row>
    <row r="1797" spans="2:6" x14ac:dyDescent="0.25">
      <c r="B1797" s="330"/>
      <c r="C1797" s="330"/>
      <c r="D1797" s="330"/>
      <c r="E1797" s="330"/>
      <c r="F1797" s="330"/>
    </row>
    <row r="1798" spans="2:6" x14ac:dyDescent="0.25">
      <c r="B1798" s="330"/>
      <c r="C1798" s="330"/>
      <c r="D1798" s="330"/>
      <c r="E1798" s="330"/>
      <c r="F1798" s="330"/>
    </row>
    <row r="1799" spans="2:6" x14ac:dyDescent="0.25">
      <c r="B1799" s="330"/>
      <c r="C1799" s="330"/>
      <c r="D1799" s="330"/>
      <c r="E1799" s="330"/>
      <c r="F1799" s="330"/>
    </row>
    <row r="1800" spans="2:6" x14ac:dyDescent="0.25">
      <c r="B1800" s="330"/>
      <c r="C1800" s="330"/>
      <c r="D1800" s="330"/>
      <c r="E1800" s="330"/>
      <c r="F1800" s="330"/>
    </row>
    <row r="1801" spans="2:6" x14ac:dyDescent="0.25">
      <c r="B1801" s="330"/>
      <c r="C1801" s="330"/>
      <c r="D1801" s="330"/>
      <c r="E1801" s="330"/>
      <c r="F1801" s="330"/>
    </row>
    <row r="1802" spans="2:6" x14ac:dyDescent="0.25">
      <c r="B1802" s="330"/>
      <c r="C1802" s="330"/>
      <c r="D1802" s="330"/>
      <c r="E1802" s="330"/>
      <c r="F1802" s="330"/>
    </row>
    <row r="1803" spans="2:6" x14ac:dyDescent="0.25">
      <c r="B1803" s="330"/>
      <c r="C1803" s="330"/>
      <c r="D1803" s="330"/>
      <c r="E1803" s="330"/>
      <c r="F1803" s="330"/>
    </row>
    <row r="1804" spans="2:6" x14ac:dyDescent="0.25">
      <c r="B1804" s="330"/>
      <c r="C1804" s="330"/>
      <c r="D1804" s="330"/>
      <c r="E1804" s="330"/>
      <c r="F1804" s="330"/>
    </row>
    <row r="1805" spans="2:6" x14ac:dyDescent="0.25">
      <c r="B1805" s="330"/>
      <c r="C1805" s="330"/>
      <c r="D1805" s="330"/>
      <c r="E1805" s="330"/>
      <c r="F1805" s="330"/>
    </row>
    <row r="1806" spans="2:6" x14ac:dyDescent="0.25">
      <c r="B1806" s="330"/>
      <c r="C1806" s="330"/>
      <c r="D1806" s="330"/>
      <c r="E1806" s="330"/>
      <c r="F1806" s="330"/>
    </row>
    <row r="1807" spans="2:6" x14ac:dyDescent="0.25">
      <c r="B1807" s="330"/>
      <c r="C1807" s="330"/>
      <c r="D1807" s="330"/>
      <c r="E1807" s="330"/>
      <c r="F1807" s="330"/>
    </row>
    <row r="1808" spans="2:6" x14ac:dyDescent="0.25">
      <c r="B1808" s="330"/>
      <c r="C1808" s="330"/>
      <c r="D1808" s="330"/>
      <c r="E1808" s="330"/>
      <c r="F1808" s="330"/>
    </row>
    <row r="1809" spans="2:6" x14ac:dyDescent="0.25">
      <c r="B1809" s="330"/>
      <c r="C1809" s="330"/>
      <c r="D1809" s="330"/>
      <c r="E1809" s="330"/>
      <c r="F1809" s="330"/>
    </row>
    <row r="1810" spans="2:6" x14ac:dyDescent="0.25">
      <c r="B1810" s="330"/>
      <c r="C1810" s="330"/>
      <c r="D1810" s="330"/>
      <c r="E1810" s="330"/>
      <c r="F1810" s="330"/>
    </row>
    <row r="1811" spans="2:6" x14ac:dyDescent="0.25">
      <c r="B1811" s="330"/>
      <c r="C1811" s="330"/>
      <c r="D1811" s="330"/>
      <c r="E1811" s="330"/>
      <c r="F1811" s="330"/>
    </row>
    <row r="1812" spans="2:6" x14ac:dyDescent="0.25">
      <c r="B1812" s="330"/>
      <c r="C1812" s="330"/>
      <c r="D1812" s="330"/>
      <c r="E1812" s="330"/>
      <c r="F1812" s="330"/>
    </row>
    <row r="1813" spans="2:6" x14ac:dyDescent="0.25">
      <c r="B1813" s="330"/>
      <c r="C1813" s="330"/>
      <c r="D1813" s="330"/>
      <c r="E1813" s="330"/>
      <c r="F1813" s="330"/>
    </row>
    <row r="1814" spans="2:6" x14ac:dyDescent="0.25">
      <c r="B1814" s="330"/>
      <c r="C1814" s="330"/>
      <c r="D1814" s="330"/>
      <c r="E1814" s="330"/>
      <c r="F1814" s="330"/>
    </row>
    <row r="1815" spans="2:6" x14ac:dyDescent="0.25">
      <c r="B1815" s="330"/>
      <c r="C1815" s="330"/>
      <c r="D1815" s="330"/>
      <c r="E1815" s="330"/>
      <c r="F1815" s="330"/>
    </row>
    <row r="1816" spans="2:6" x14ac:dyDescent="0.25">
      <c r="B1816" s="330"/>
      <c r="C1816" s="330"/>
      <c r="D1816" s="330"/>
      <c r="E1816" s="330"/>
      <c r="F1816" s="330"/>
    </row>
    <row r="1817" spans="2:6" x14ac:dyDescent="0.25">
      <c r="B1817" s="330"/>
      <c r="C1817" s="330"/>
      <c r="D1817" s="330"/>
      <c r="E1817" s="330"/>
      <c r="F1817" s="330"/>
    </row>
    <row r="1818" spans="2:6" x14ac:dyDescent="0.25">
      <c r="B1818" s="330"/>
      <c r="C1818" s="330"/>
      <c r="D1818" s="330"/>
      <c r="E1818" s="330"/>
      <c r="F1818" s="330"/>
    </row>
    <row r="1819" spans="2:6" x14ac:dyDescent="0.25">
      <c r="B1819" s="330"/>
      <c r="C1819" s="330"/>
      <c r="D1819" s="330"/>
      <c r="E1819" s="330"/>
      <c r="F1819" s="330"/>
    </row>
    <row r="1820" spans="2:6" x14ac:dyDescent="0.25">
      <c r="B1820" s="330"/>
      <c r="C1820" s="330"/>
      <c r="D1820" s="330"/>
      <c r="E1820" s="330"/>
      <c r="F1820" s="330"/>
    </row>
    <row r="1821" spans="2:6" x14ac:dyDescent="0.25">
      <c r="B1821" s="330"/>
      <c r="C1821" s="330"/>
      <c r="D1821" s="330"/>
      <c r="E1821" s="330"/>
      <c r="F1821" s="330"/>
    </row>
    <row r="1822" spans="2:6" x14ac:dyDescent="0.25">
      <c r="B1822" s="330"/>
      <c r="C1822" s="330"/>
      <c r="D1822" s="330"/>
      <c r="E1822" s="330"/>
      <c r="F1822" s="330"/>
    </row>
    <row r="1823" spans="2:6" x14ac:dyDescent="0.25">
      <c r="B1823" s="330"/>
      <c r="C1823" s="330"/>
      <c r="D1823" s="330"/>
      <c r="E1823" s="330"/>
      <c r="F1823" s="330"/>
    </row>
    <row r="1824" spans="2:6" x14ac:dyDescent="0.25">
      <c r="B1824" s="330"/>
      <c r="C1824" s="330"/>
      <c r="D1824" s="330"/>
      <c r="E1824" s="330"/>
      <c r="F1824" s="330"/>
    </row>
    <row r="1825" spans="2:6" x14ac:dyDescent="0.25">
      <c r="B1825" s="330"/>
      <c r="C1825" s="330"/>
      <c r="D1825" s="330"/>
      <c r="E1825" s="330"/>
      <c r="F1825" s="330"/>
    </row>
    <row r="1826" spans="2:6" x14ac:dyDescent="0.25">
      <c r="B1826" s="330"/>
      <c r="C1826" s="330"/>
      <c r="D1826" s="330"/>
      <c r="E1826" s="330"/>
      <c r="F1826" s="330"/>
    </row>
    <row r="1827" spans="2:6" x14ac:dyDescent="0.25">
      <c r="B1827" s="330"/>
      <c r="C1827" s="330"/>
      <c r="D1827" s="330"/>
      <c r="E1827" s="330"/>
      <c r="F1827" s="330"/>
    </row>
    <row r="1828" spans="2:6" x14ac:dyDescent="0.25">
      <c r="B1828" s="330"/>
      <c r="C1828" s="330"/>
      <c r="D1828" s="330"/>
      <c r="E1828" s="330"/>
      <c r="F1828" s="330"/>
    </row>
    <row r="1829" spans="2:6" x14ac:dyDescent="0.25">
      <c r="B1829" s="330"/>
      <c r="C1829" s="330"/>
      <c r="D1829" s="330"/>
      <c r="E1829" s="330"/>
      <c r="F1829" s="330"/>
    </row>
    <row r="1830" spans="2:6" x14ac:dyDescent="0.25">
      <c r="B1830" s="330"/>
      <c r="C1830" s="330"/>
      <c r="D1830" s="330"/>
      <c r="E1830" s="330"/>
      <c r="F1830" s="330"/>
    </row>
    <row r="1831" spans="2:6" x14ac:dyDescent="0.25">
      <c r="B1831" s="330"/>
      <c r="C1831" s="330"/>
      <c r="D1831" s="330"/>
      <c r="E1831" s="330"/>
      <c r="F1831" s="330"/>
    </row>
    <row r="1832" spans="2:6" x14ac:dyDescent="0.25">
      <c r="B1832" s="330"/>
      <c r="C1832" s="330"/>
      <c r="D1832" s="330"/>
      <c r="E1832" s="330"/>
      <c r="F1832" s="330"/>
    </row>
    <row r="1833" spans="2:6" x14ac:dyDescent="0.25">
      <c r="B1833" s="330"/>
      <c r="C1833" s="330"/>
      <c r="D1833" s="330"/>
      <c r="E1833" s="330"/>
      <c r="F1833" s="330"/>
    </row>
    <row r="1834" spans="2:6" x14ac:dyDescent="0.25">
      <c r="B1834" s="330"/>
      <c r="C1834" s="330"/>
      <c r="D1834" s="330"/>
      <c r="E1834" s="330"/>
      <c r="F1834" s="330"/>
    </row>
    <row r="1835" spans="2:6" x14ac:dyDescent="0.25">
      <c r="B1835" s="330"/>
      <c r="C1835" s="330"/>
      <c r="D1835" s="330"/>
      <c r="E1835" s="330"/>
      <c r="F1835" s="330"/>
    </row>
    <row r="1836" spans="2:6" x14ac:dyDescent="0.25">
      <c r="B1836" s="330"/>
      <c r="C1836" s="330"/>
      <c r="D1836" s="330"/>
      <c r="E1836" s="330"/>
      <c r="F1836" s="330"/>
    </row>
    <row r="1837" spans="2:6" x14ac:dyDescent="0.25">
      <c r="B1837" s="330"/>
      <c r="C1837" s="330"/>
      <c r="D1837" s="330"/>
      <c r="E1837" s="330"/>
      <c r="F1837" s="330"/>
    </row>
    <row r="1838" spans="2:6" x14ac:dyDescent="0.25">
      <c r="B1838" s="330"/>
      <c r="C1838" s="330"/>
      <c r="D1838" s="330"/>
      <c r="E1838" s="330"/>
      <c r="F1838" s="330"/>
    </row>
    <row r="1839" spans="2:6" x14ac:dyDescent="0.25">
      <c r="B1839" s="330"/>
      <c r="C1839" s="330"/>
      <c r="D1839" s="330"/>
      <c r="E1839" s="330"/>
      <c r="F1839" s="330"/>
    </row>
    <row r="1840" spans="2:6" x14ac:dyDescent="0.25">
      <c r="B1840" s="330"/>
      <c r="C1840" s="330"/>
      <c r="D1840" s="330"/>
      <c r="E1840" s="330"/>
      <c r="F1840" s="330"/>
    </row>
    <row r="1841" spans="2:6" x14ac:dyDescent="0.25">
      <c r="B1841" s="330"/>
      <c r="C1841" s="330"/>
      <c r="D1841" s="330"/>
      <c r="E1841" s="330"/>
      <c r="F1841" s="330"/>
    </row>
    <row r="1842" spans="2:6" x14ac:dyDescent="0.25">
      <c r="B1842" s="330"/>
      <c r="C1842" s="330"/>
      <c r="D1842" s="330"/>
      <c r="E1842" s="330"/>
      <c r="F1842" s="330"/>
    </row>
    <row r="1843" spans="2:6" x14ac:dyDescent="0.25">
      <c r="B1843" s="330"/>
      <c r="C1843" s="330"/>
      <c r="D1843" s="330"/>
      <c r="E1843" s="330"/>
      <c r="F1843" s="330"/>
    </row>
    <row r="1844" spans="2:6" x14ac:dyDescent="0.25">
      <c r="B1844" s="330"/>
      <c r="C1844" s="330"/>
      <c r="D1844" s="330"/>
      <c r="E1844" s="330"/>
      <c r="F1844" s="330"/>
    </row>
    <row r="1845" spans="2:6" x14ac:dyDescent="0.25">
      <c r="B1845" s="330"/>
      <c r="C1845" s="330"/>
      <c r="D1845" s="330"/>
      <c r="E1845" s="330"/>
      <c r="F1845" s="330"/>
    </row>
    <row r="1846" spans="2:6" x14ac:dyDescent="0.25">
      <c r="B1846" s="330"/>
      <c r="C1846" s="330"/>
      <c r="D1846" s="330"/>
      <c r="E1846" s="330"/>
      <c r="F1846" s="330"/>
    </row>
    <row r="1847" spans="2:6" x14ac:dyDescent="0.25">
      <c r="B1847" s="330"/>
      <c r="C1847" s="330"/>
      <c r="D1847" s="330"/>
      <c r="E1847" s="330"/>
      <c r="F1847" s="330"/>
    </row>
    <row r="1848" spans="2:6" x14ac:dyDescent="0.25">
      <c r="B1848" s="330"/>
      <c r="C1848" s="330"/>
      <c r="D1848" s="330"/>
      <c r="E1848" s="330"/>
      <c r="F1848" s="330"/>
    </row>
    <row r="1849" spans="2:6" x14ac:dyDescent="0.25">
      <c r="B1849" s="330"/>
      <c r="C1849" s="330"/>
      <c r="D1849" s="330"/>
      <c r="E1849" s="330"/>
      <c r="F1849" s="330"/>
    </row>
    <row r="1850" spans="2:6" x14ac:dyDescent="0.25">
      <c r="B1850" s="330"/>
      <c r="C1850" s="330"/>
      <c r="D1850" s="330"/>
      <c r="E1850" s="330"/>
      <c r="F1850" s="330"/>
    </row>
    <row r="1851" spans="2:6" x14ac:dyDescent="0.25">
      <c r="B1851" s="330"/>
      <c r="C1851" s="330"/>
      <c r="D1851" s="330"/>
      <c r="E1851" s="330"/>
      <c r="F1851" s="330"/>
    </row>
    <row r="1852" spans="2:6" x14ac:dyDescent="0.25">
      <c r="B1852" s="330"/>
      <c r="C1852" s="330"/>
      <c r="D1852" s="330"/>
      <c r="E1852" s="330"/>
      <c r="F1852" s="330"/>
    </row>
    <row r="1853" spans="2:6" x14ac:dyDescent="0.25">
      <c r="B1853" s="330"/>
      <c r="C1853" s="330"/>
      <c r="D1853" s="330"/>
      <c r="E1853" s="330"/>
      <c r="F1853" s="330"/>
    </row>
    <row r="1854" spans="2:6" x14ac:dyDescent="0.25">
      <c r="B1854" s="330"/>
      <c r="C1854" s="330"/>
      <c r="D1854" s="330"/>
      <c r="E1854" s="330"/>
      <c r="F1854" s="330"/>
    </row>
    <row r="1855" spans="2:6" x14ac:dyDescent="0.25">
      <c r="B1855" s="330"/>
      <c r="C1855" s="330"/>
      <c r="D1855" s="330"/>
      <c r="E1855" s="330"/>
      <c r="F1855" s="330"/>
    </row>
    <row r="1856" spans="2:6" x14ac:dyDescent="0.25">
      <c r="B1856" s="330"/>
      <c r="C1856" s="330"/>
      <c r="D1856" s="330"/>
      <c r="E1856" s="330"/>
      <c r="F1856" s="330"/>
    </row>
    <row r="1857" spans="2:6" x14ac:dyDescent="0.25">
      <c r="B1857" s="330"/>
      <c r="C1857" s="330"/>
      <c r="D1857" s="330"/>
      <c r="E1857" s="330"/>
      <c r="F1857" s="330"/>
    </row>
    <row r="1858" spans="2:6" x14ac:dyDescent="0.25">
      <c r="B1858" s="330"/>
      <c r="C1858" s="330"/>
      <c r="D1858" s="330"/>
      <c r="E1858" s="330"/>
      <c r="F1858" s="330"/>
    </row>
    <row r="1859" spans="2:6" x14ac:dyDescent="0.25">
      <c r="B1859" s="330"/>
      <c r="C1859" s="330"/>
      <c r="D1859" s="330"/>
      <c r="E1859" s="330"/>
      <c r="F1859" s="330"/>
    </row>
    <row r="1860" spans="2:6" x14ac:dyDescent="0.25">
      <c r="B1860" s="330"/>
      <c r="C1860" s="330"/>
      <c r="D1860" s="330"/>
      <c r="E1860" s="330"/>
      <c r="F1860" s="330"/>
    </row>
    <row r="1861" spans="2:6" x14ac:dyDescent="0.25">
      <c r="B1861" s="330"/>
      <c r="C1861" s="330"/>
      <c r="D1861" s="330"/>
      <c r="E1861" s="330"/>
      <c r="F1861" s="330"/>
    </row>
    <row r="1862" spans="2:6" x14ac:dyDescent="0.25">
      <c r="B1862" s="330"/>
      <c r="C1862" s="330"/>
      <c r="D1862" s="330"/>
      <c r="E1862" s="330"/>
      <c r="F1862" s="330"/>
    </row>
    <row r="1863" spans="2:6" x14ac:dyDescent="0.25">
      <c r="B1863" s="330"/>
      <c r="C1863" s="330"/>
      <c r="D1863" s="330"/>
      <c r="E1863" s="330"/>
      <c r="F1863" s="330"/>
    </row>
    <row r="1864" spans="2:6" x14ac:dyDescent="0.25">
      <c r="B1864" s="330"/>
      <c r="C1864" s="330"/>
      <c r="D1864" s="330"/>
      <c r="E1864" s="330"/>
      <c r="F1864" s="330"/>
    </row>
    <row r="1865" spans="2:6" x14ac:dyDescent="0.25">
      <c r="B1865" s="330"/>
      <c r="C1865" s="330"/>
      <c r="D1865" s="330"/>
      <c r="E1865" s="330"/>
      <c r="F1865" s="330"/>
    </row>
    <row r="1866" spans="2:6" x14ac:dyDescent="0.25">
      <c r="B1866" s="330"/>
      <c r="C1866" s="330"/>
      <c r="D1866" s="330"/>
      <c r="E1866" s="330"/>
      <c r="F1866" s="330"/>
    </row>
    <row r="1867" spans="2:6" x14ac:dyDescent="0.25">
      <c r="B1867" s="330"/>
      <c r="C1867" s="330"/>
      <c r="D1867" s="330"/>
      <c r="E1867" s="330"/>
      <c r="F1867" s="330"/>
    </row>
    <row r="1868" spans="2:6" x14ac:dyDescent="0.25">
      <c r="B1868" s="330"/>
      <c r="C1868" s="330"/>
      <c r="D1868" s="330"/>
      <c r="E1868" s="330"/>
      <c r="F1868" s="330"/>
    </row>
    <row r="1869" spans="2:6" x14ac:dyDescent="0.25">
      <c r="B1869" s="330"/>
      <c r="C1869" s="330"/>
      <c r="D1869" s="330"/>
      <c r="E1869" s="330"/>
      <c r="F1869" s="330"/>
    </row>
    <row r="1870" spans="2:6" x14ac:dyDescent="0.25">
      <c r="B1870" s="330"/>
      <c r="C1870" s="330"/>
      <c r="D1870" s="330"/>
      <c r="E1870" s="330"/>
      <c r="F1870" s="330"/>
    </row>
    <row r="1871" spans="2:6" x14ac:dyDescent="0.25">
      <c r="B1871" s="330"/>
      <c r="C1871" s="330"/>
      <c r="D1871" s="330"/>
      <c r="E1871" s="330"/>
      <c r="F1871" s="330"/>
    </row>
    <row r="1872" spans="2:6" x14ac:dyDescent="0.25">
      <c r="B1872" s="330"/>
      <c r="C1872" s="330"/>
      <c r="D1872" s="330"/>
      <c r="E1872" s="330"/>
      <c r="F1872" s="330"/>
    </row>
    <row r="1873" spans="2:6" x14ac:dyDescent="0.25">
      <c r="B1873" s="330"/>
      <c r="C1873" s="330"/>
      <c r="D1873" s="330"/>
      <c r="E1873" s="330"/>
      <c r="F1873" s="330"/>
    </row>
    <row r="1874" spans="2:6" x14ac:dyDescent="0.25">
      <c r="B1874" s="330"/>
      <c r="C1874" s="330"/>
      <c r="D1874" s="330"/>
      <c r="E1874" s="330"/>
      <c r="F1874" s="330"/>
    </row>
    <row r="1875" spans="2:6" x14ac:dyDescent="0.25">
      <c r="B1875" s="330"/>
      <c r="C1875" s="330"/>
      <c r="D1875" s="330"/>
      <c r="E1875" s="330"/>
      <c r="F1875" s="330"/>
    </row>
    <row r="1876" spans="2:6" x14ac:dyDescent="0.25">
      <c r="B1876" s="330"/>
      <c r="C1876" s="330"/>
      <c r="D1876" s="330"/>
      <c r="E1876" s="330"/>
      <c r="F1876" s="330"/>
    </row>
    <row r="1877" spans="2:6" x14ac:dyDescent="0.25">
      <c r="B1877" s="330"/>
      <c r="C1877" s="330"/>
      <c r="D1877" s="330"/>
      <c r="E1877" s="330"/>
      <c r="F1877" s="330"/>
    </row>
    <row r="1878" spans="2:6" x14ac:dyDescent="0.25">
      <c r="B1878" s="330"/>
      <c r="C1878" s="330"/>
      <c r="D1878" s="330"/>
      <c r="E1878" s="330"/>
      <c r="F1878" s="330"/>
    </row>
    <row r="1879" spans="2:6" x14ac:dyDescent="0.25">
      <c r="B1879" s="330"/>
      <c r="C1879" s="330"/>
      <c r="D1879" s="330"/>
      <c r="E1879" s="330"/>
      <c r="F1879" s="330"/>
    </row>
    <row r="1880" spans="2:6" x14ac:dyDescent="0.25">
      <c r="B1880" s="330"/>
      <c r="C1880" s="330"/>
      <c r="D1880" s="330"/>
      <c r="E1880" s="330"/>
      <c r="F1880" s="330"/>
    </row>
    <row r="1881" spans="2:6" x14ac:dyDescent="0.25">
      <c r="B1881" s="330"/>
      <c r="C1881" s="330"/>
      <c r="D1881" s="330"/>
      <c r="E1881" s="330"/>
      <c r="F1881" s="330"/>
    </row>
    <row r="1882" spans="2:6" x14ac:dyDescent="0.25">
      <c r="B1882" s="330"/>
      <c r="C1882" s="330"/>
      <c r="D1882" s="330"/>
      <c r="E1882" s="330"/>
      <c r="F1882" s="330"/>
    </row>
    <row r="1883" spans="2:6" x14ac:dyDescent="0.25">
      <c r="B1883" s="330"/>
      <c r="C1883" s="330"/>
      <c r="D1883" s="330"/>
      <c r="E1883" s="330"/>
      <c r="F1883" s="330"/>
    </row>
    <row r="1884" spans="2:6" x14ac:dyDescent="0.25">
      <c r="B1884" s="330"/>
      <c r="C1884" s="330"/>
      <c r="D1884" s="330"/>
      <c r="E1884" s="330"/>
      <c r="F1884" s="330"/>
    </row>
    <row r="1885" spans="2:6" x14ac:dyDescent="0.25">
      <c r="B1885" s="330"/>
      <c r="C1885" s="330"/>
      <c r="D1885" s="330"/>
      <c r="E1885" s="330"/>
      <c r="F1885" s="330"/>
    </row>
    <row r="1886" spans="2:6" x14ac:dyDescent="0.25">
      <c r="B1886" s="330"/>
      <c r="C1886" s="330"/>
      <c r="D1886" s="330"/>
      <c r="E1886" s="330"/>
      <c r="F1886" s="330"/>
    </row>
    <row r="1887" spans="2:6" x14ac:dyDescent="0.25">
      <c r="B1887" s="330"/>
      <c r="C1887" s="330"/>
      <c r="D1887" s="330"/>
      <c r="E1887" s="330"/>
      <c r="F1887" s="330"/>
    </row>
    <row r="1888" spans="2:6" x14ac:dyDescent="0.25">
      <c r="B1888" s="330"/>
      <c r="C1888" s="330"/>
      <c r="D1888" s="330"/>
      <c r="E1888" s="330"/>
      <c r="F1888" s="330"/>
    </row>
    <row r="1889" spans="2:6" x14ac:dyDescent="0.25">
      <c r="B1889" s="330"/>
      <c r="C1889" s="330"/>
      <c r="D1889" s="330"/>
      <c r="E1889" s="330"/>
      <c r="F1889" s="330"/>
    </row>
    <row r="1890" spans="2:6" x14ac:dyDescent="0.25">
      <c r="B1890" s="330"/>
      <c r="C1890" s="330"/>
      <c r="D1890" s="330"/>
      <c r="E1890" s="330"/>
      <c r="F1890" s="330"/>
    </row>
    <row r="1891" spans="2:6" x14ac:dyDescent="0.25">
      <c r="B1891" s="330"/>
      <c r="C1891" s="330"/>
      <c r="D1891" s="330"/>
      <c r="E1891" s="330"/>
      <c r="F1891" s="330"/>
    </row>
    <row r="1892" spans="2:6" x14ac:dyDescent="0.25">
      <c r="B1892" s="330"/>
      <c r="C1892" s="330"/>
      <c r="D1892" s="330"/>
      <c r="E1892" s="330"/>
      <c r="F1892" s="330"/>
    </row>
    <row r="1893" spans="2:6" x14ac:dyDescent="0.25">
      <c r="B1893" s="330"/>
      <c r="C1893" s="330"/>
      <c r="D1893" s="330"/>
      <c r="E1893" s="330"/>
      <c r="F1893" s="330"/>
    </row>
    <row r="1894" spans="2:6" x14ac:dyDescent="0.25">
      <c r="B1894" s="330"/>
      <c r="C1894" s="330"/>
      <c r="D1894" s="330"/>
      <c r="E1894" s="330"/>
      <c r="F1894" s="330"/>
    </row>
    <row r="1895" spans="2:6" x14ac:dyDescent="0.25">
      <c r="B1895" s="330"/>
      <c r="C1895" s="330"/>
      <c r="D1895" s="330"/>
      <c r="E1895" s="330"/>
      <c r="F1895" s="330"/>
    </row>
    <row r="1896" spans="2:6" x14ac:dyDescent="0.25">
      <c r="B1896" s="330"/>
      <c r="C1896" s="330"/>
      <c r="D1896" s="330"/>
      <c r="E1896" s="330"/>
      <c r="F1896" s="330"/>
    </row>
    <row r="1897" spans="2:6" x14ac:dyDescent="0.25">
      <c r="B1897" s="330"/>
      <c r="C1897" s="330"/>
      <c r="D1897" s="330"/>
      <c r="E1897" s="330"/>
      <c r="F1897" s="330"/>
    </row>
    <row r="1898" spans="2:6" x14ac:dyDescent="0.25">
      <c r="B1898" s="330"/>
      <c r="C1898" s="330"/>
      <c r="D1898" s="330"/>
      <c r="E1898" s="330"/>
      <c r="F1898" s="330"/>
    </row>
    <row r="1899" spans="2:6" x14ac:dyDescent="0.25">
      <c r="B1899" s="330"/>
      <c r="C1899" s="330"/>
      <c r="D1899" s="330"/>
      <c r="E1899" s="330"/>
      <c r="F1899" s="330"/>
    </row>
    <row r="1900" spans="2:6" x14ac:dyDescent="0.25">
      <c r="B1900" s="330"/>
      <c r="C1900" s="330"/>
      <c r="D1900" s="330"/>
      <c r="E1900" s="330"/>
      <c r="F1900" s="330"/>
    </row>
    <row r="1901" spans="2:6" x14ac:dyDescent="0.25">
      <c r="B1901" s="330"/>
      <c r="C1901" s="330"/>
      <c r="D1901" s="330"/>
      <c r="E1901" s="330"/>
      <c r="F1901" s="330"/>
    </row>
    <row r="1902" spans="2:6" x14ac:dyDescent="0.25">
      <c r="B1902" s="330"/>
      <c r="C1902" s="330"/>
      <c r="D1902" s="330"/>
      <c r="E1902" s="330"/>
      <c r="F1902" s="330"/>
    </row>
    <row r="1903" spans="2:6" x14ac:dyDescent="0.25">
      <c r="B1903" s="330"/>
      <c r="C1903" s="330"/>
      <c r="D1903" s="330"/>
      <c r="E1903" s="330"/>
      <c r="F1903" s="330"/>
    </row>
    <row r="1904" spans="2:6" x14ac:dyDescent="0.25">
      <c r="B1904" s="330"/>
      <c r="C1904" s="330"/>
      <c r="D1904" s="330"/>
      <c r="E1904" s="330"/>
      <c r="F1904" s="330"/>
    </row>
    <row r="1905" spans="2:6" x14ac:dyDescent="0.25">
      <c r="B1905" s="330"/>
      <c r="C1905" s="330"/>
      <c r="D1905" s="330"/>
      <c r="E1905" s="330"/>
      <c r="F1905" s="330"/>
    </row>
    <row r="1906" spans="2:6" x14ac:dyDescent="0.25">
      <c r="B1906" s="330"/>
      <c r="C1906" s="330"/>
      <c r="D1906" s="330"/>
      <c r="E1906" s="330"/>
      <c r="F1906" s="330"/>
    </row>
    <row r="1907" spans="2:6" x14ac:dyDescent="0.25">
      <c r="B1907" s="330"/>
      <c r="C1907" s="330"/>
      <c r="D1907" s="330"/>
      <c r="E1907" s="330"/>
      <c r="F1907" s="330"/>
    </row>
    <row r="1908" spans="2:6" x14ac:dyDescent="0.25">
      <c r="B1908" s="330"/>
      <c r="C1908" s="330"/>
      <c r="D1908" s="330"/>
      <c r="E1908" s="330"/>
      <c r="F1908" s="330"/>
    </row>
    <row r="1909" spans="2:6" x14ac:dyDescent="0.25">
      <c r="B1909" s="330"/>
      <c r="C1909" s="330"/>
      <c r="D1909" s="330"/>
      <c r="E1909" s="330"/>
      <c r="F1909" s="330"/>
    </row>
    <row r="1910" spans="2:6" x14ac:dyDescent="0.25">
      <c r="B1910" s="330"/>
      <c r="C1910" s="330"/>
      <c r="D1910" s="330"/>
      <c r="E1910" s="330"/>
      <c r="F1910" s="330"/>
    </row>
    <row r="1911" spans="2:6" x14ac:dyDescent="0.25">
      <c r="B1911" s="330"/>
      <c r="C1911" s="330"/>
      <c r="D1911" s="330"/>
      <c r="E1911" s="330"/>
      <c r="F1911" s="330"/>
    </row>
    <row r="1912" spans="2:6" x14ac:dyDescent="0.25">
      <c r="B1912" s="330"/>
      <c r="C1912" s="330"/>
      <c r="D1912" s="330"/>
      <c r="E1912" s="330"/>
      <c r="F1912" s="330"/>
    </row>
    <row r="1913" spans="2:6" x14ac:dyDescent="0.25">
      <c r="B1913" s="330"/>
      <c r="C1913" s="330"/>
      <c r="D1913" s="330"/>
      <c r="E1913" s="330"/>
      <c r="F1913" s="330"/>
    </row>
    <row r="1914" spans="2:6" x14ac:dyDescent="0.25">
      <c r="B1914" s="330"/>
      <c r="C1914" s="330"/>
      <c r="D1914" s="330"/>
      <c r="E1914" s="330"/>
      <c r="F1914" s="330"/>
    </row>
    <row r="1915" spans="2:6" x14ac:dyDescent="0.25">
      <c r="B1915" s="330"/>
      <c r="C1915" s="330"/>
      <c r="D1915" s="330"/>
      <c r="E1915" s="330"/>
      <c r="F1915" s="330"/>
    </row>
    <row r="1916" spans="2:6" x14ac:dyDescent="0.25">
      <c r="B1916" s="330"/>
      <c r="C1916" s="330"/>
      <c r="D1916" s="330"/>
      <c r="E1916" s="330"/>
      <c r="F1916" s="330"/>
    </row>
    <row r="1917" spans="2:6" x14ac:dyDescent="0.25">
      <c r="B1917" s="330"/>
      <c r="C1917" s="330"/>
      <c r="D1917" s="330"/>
      <c r="E1917" s="330"/>
      <c r="F1917" s="330"/>
    </row>
    <row r="1918" spans="2:6" x14ac:dyDescent="0.25">
      <c r="B1918" s="330"/>
      <c r="C1918" s="330"/>
      <c r="D1918" s="330"/>
      <c r="E1918" s="330"/>
      <c r="F1918" s="330"/>
    </row>
    <row r="1919" spans="2:6" x14ac:dyDescent="0.25">
      <c r="B1919" s="330"/>
      <c r="C1919" s="330"/>
      <c r="D1919" s="330"/>
      <c r="E1919" s="330"/>
      <c r="F1919" s="330"/>
    </row>
    <row r="1920" spans="2:6" x14ac:dyDescent="0.25">
      <c r="B1920" s="330"/>
      <c r="C1920" s="330"/>
      <c r="D1920" s="330"/>
      <c r="E1920" s="330"/>
      <c r="F1920" s="330"/>
    </row>
    <row r="1921" spans="2:6" x14ac:dyDescent="0.25">
      <c r="B1921" s="330"/>
      <c r="C1921" s="330"/>
      <c r="D1921" s="330"/>
      <c r="E1921" s="330"/>
      <c r="F1921" s="330"/>
    </row>
    <row r="1922" spans="2:6" x14ac:dyDescent="0.25">
      <c r="B1922" s="330"/>
      <c r="C1922" s="330"/>
      <c r="D1922" s="330"/>
      <c r="E1922" s="330"/>
      <c r="F1922" s="330"/>
    </row>
    <row r="1923" spans="2:6" x14ac:dyDescent="0.25">
      <c r="B1923" s="330"/>
      <c r="C1923" s="330"/>
      <c r="D1923" s="330"/>
      <c r="E1923" s="330"/>
      <c r="F1923" s="330"/>
    </row>
    <row r="1924" spans="2:6" x14ac:dyDescent="0.25">
      <c r="B1924" s="330"/>
      <c r="C1924" s="330"/>
      <c r="D1924" s="330"/>
      <c r="E1924" s="330"/>
      <c r="F1924" s="330"/>
    </row>
    <row r="1925" spans="2:6" x14ac:dyDescent="0.25">
      <c r="B1925" s="330"/>
      <c r="C1925" s="330"/>
      <c r="D1925" s="330"/>
      <c r="E1925" s="330"/>
      <c r="F1925" s="330"/>
    </row>
    <row r="1926" spans="2:6" x14ac:dyDescent="0.25">
      <c r="B1926" s="330"/>
      <c r="C1926" s="330"/>
      <c r="D1926" s="330"/>
      <c r="E1926" s="330"/>
      <c r="F1926" s="330"/>
    </row>
    <row r="1927" spans="2:6" x14ac:dyDescent="0.25">
      <c r="B1927" s="330"/>
      <c r="C1927" s="330"/>
      <c r="D1927" s="330"/>
      <c r="E1927" s="330"/>
      <c r="F1927" s="330"/>
    </row>
    <row r="1928" spans="2:6" x14ac:dyDescent="0.25">
      <c r="B1928" s="330"/>
      <c r="C1928" s="330"/>
      <c r="D1928" s="330"/>
      <c r="E1928" s="330"/>
      <c r="F1928" s="330"/>
    </row>
    <row r="1929" spans="2:6" x14ac:dyDescent="0.25">
      <c r="B1929" s="330"/>
      <c r="C1929" s="330"/>
      <c r="D1929" s="330"/>
      <c r="E1929" s="330"/>
      <c r="F1929" s="330"/>
    </row>
    <row r="1930" spans="2:6" x14ac:dyDescent="0.25">
      <c r="B1930" s="330"/>
      <c r="C1930" s="330"/>
      <c r="D1930" s="330"/>
      <c r="E1930" s="330"/>
      <c r="F1930" s="330"/>
    </row>
    <row r="1931" spans="2:6" x14ac:dyDescent="0.25">
      <c r="B1931" s="330"/>
      <c r="C1931" s="330"/>
      <c r="D1931" s="330"/>
      <c r="E1931" s="330"/>
      <c r="F1931" s="330"/>
    </row>
    <row r="1932" spans="2:6" x14ac:dyDescent="0.25">
      <c r="B1932" s="330"/>
      <c r="C1932" s="330"/>
      <c r="D1932" s="330"/>
      <c r="E1932" s="330"/>
      <c r="F1932" s="330"/>
    </row>
    <row r="1933" spans="2:6" x14ac:dyDescent="0.25">
      <c r="B1933" s="330"/>
      <c r="C1933" s="330"/>
      <c r="D1933" s="330"/>
      <c r="E1933" s="330"/>
      <c r="F1933" s="330"/>
    </row>
    <row r="1934" spans="2:6" x14ac:dyDescent="0.25">
      <c r="B1934" s="330"/>
      <c r="C1934" s="330"/>
      <c r="D1934" s="330"/>
      <c r="E1934" s="330"/>
      <c r="F1934" s="330"/>
    </row>
    <row r="1935" spans="2:6" x14ac:dyDescent="0.25">
      <c r="B1935" s="330"/>
      <c r="C1935" s="330"/>
      <c r="D1935" s="330"/>
      <c r="E1935" s="330"/>
      <c r="F1935" s="330"/>
    </row>
    <row r="1936" spans="2:6" x14ac:dyDescent="0.25">
      <c r="B1936" s="330"/>
      <c r="C1936" s="330"/>
      <c r="D1936" s="330"/>
      <c r="E1936" s="330"/>
      <c r="F1936" s="330"/>
    </row>
    <row r="1937" spans="2:6" x14ac:dyDescent="0.25">
      <c r="B1937" s="330"/>
      <c r="C1937" s="330"/>
      <c r="D1937" s="330"/>
      <c r="E1937" s="330"/>
      <c r="F1937" s="330"/>
    </row>
    <row r="1938" spans="2:6" x14ac:dyDescent="0.25">
      <c r="B1938" s="330"/>
      <c r="C1938" s="330"/>
      <c r="D1938" s="330"/>
      <c r="E1938" s="330"/>
      <c r="F1938" s="330"/>
    </row>
    <row r="1939" spans="2:6" x14ac:dyDescent="0.25">
      <c r="B1939" s="330"/>
      <c r="C1939" s="330"/>
      <c r="D1939" s="330"/>
      <c r="E1939" s="330"/>
      <c r="F1939" s="330"/>
    </row>
    <row r="1940" spans="2:6" x14ac:dyDescent="0.25">
      <c r="B1940" s="330"/>
      <c r="C1940" s="330"/>
      <c r="D1940" s="330"/>
      <c r="E1940" s="330"/>
      <c r="F1940" s="330"/>
    </row>
    <row r="1941" spans="2:6" x14ac:dyDescent="0.25">
      <c r="B1941" s="330"/>
      <c r="C1941" s="330"/>
      <c r="D1941" s="330"/>
      <c r="E1941" s="330"/>
      <c r="F1941" s="330"/>
    </row>
    <row r="1942" spans="2:6" x14ac:dyDescent="0.25">
      <c r="B1942" s="330"/>
      <c r="C1942" s="330"/>
      <c r="D1942" s="330"/>
      <c r="E1942" s="330"/>
      <c r="F1942" s="330"/>
    </row>
    <row r="1943" spans="2:6" x14ac:dyDescent="0.25">
      <c r="B1943" s="330"/>
      <c r="C1943" s="330"/>
      <c r="D1943" s="330"/>
      <c r="E1943" s="330"/>
      <c r="F1943" s="330"/>
    </row>
    <row r="1944" spans="2:6" x14ac:dyDescent="0.25">
      <c r="B1944" s="330"/>
      <c r="C1944" s="330"/>
      <c r="D1944" s="330"/>
      <c r="E1944" s="330"/>
      <c r="F1944" s="330"/>
    </row>
    <row r="1945" spans="2:6" x14ac:dyDescent="0.25">
      <c r="B1945" s="330"/>
      <c r="C1945" s="330"/>
      <c r="D1945" s="330"/>
      <c r="E1945" s="330"/>
      <c r="F1945" s="330"/>
    </row>
    <row r="1946" spans="2:6" x14ac:dyDescent="0.25">
      <c r="B1946" s="330"/>
      <c r="C1946" s="330"/>
      <c r="D1946" s="330"/>
      <c r="E1946" s="330"/>
      <c r="F1946" s="330"/>
    </row>
    <row r="1947" spans="2:6" x14ac:dyDescent="0.25">
      <c r="B1947" s="330"/>
      <c r="C1947" s="330"/>
      <c r="D1947" s="330"/>
      <c r="E1947" s="330"/>
      <c r="F1947" s="330"/>
    </row>
    <row r="1948" spans="2:6" x14ac:dyDescent="0.25">
      <c r="B1948" s="330"/>
      <c r="C1948" s="330"/>
      <c r="D1948" s="330"/>
      <c r="E1948" s="330"/>
      <c r="F1948" s="330"/>
    </row>
    <row r="1949" spans="2:6" x14ac:dyDescent="0.25">
      <c r="B1949" s="330"/>
      <c r="C1949" s="330"/>
      <c r="D1949" s="330"/>
      <c r="E1949" s="330"/>
      <c r="F1949" s="330"/>
    </row>
    <row r="1950" spans="2:6" x14ac:dyDescent="0.25">
      <c r="B1950" s="330"/>
      <c r="C1950" s="330"/>
      <c r="D1950" s="330"/>
      <c r="E1950" s="330"/>
      <c r="F1950" s="330"/>
    </row>
    <row r="1951" spans="2:6" x14ac:dyDescent="0.25">
      <c r="B1951" s="330"/>
      <c r="C1951" s="330"/>
      <c r="D1951" s="330"/>
      <c r="E1951" s="330"/>
      <c r="F1951" s="330"/>
    </row>
    <row r="1952" spans="2:6" x14ac:dyDescent="0.25">
      <c r="B1952" s="330"/>
      <c r="C1952" s="330"/>
      <c r="D1952" s="330"/>
      <c r="E1952" s="330"/>
      <c r="F1952" s="330"/>
    </row>
    <row r="1953" spans="2:6" x14ac:dyDescent="0.25">
      <c r="B1953" s="330"/>
      <c r="C1953" s="330"/>
      <c r="D1953" s="330"/>
      <c r="E1953" s="330"/>
      <c r="F1953" s="330"/>
    </row>
    <row r="1954" spans="2:6" x14ac:dyDescent="0.25">
      <c r="B1954" s="330"/>
      <c r="C1954" s="330"/>
      <c r="D1954" s="330"/>
      <c r="E1954" s="330"/>
      <c r="F1954" s="330"/>
    </row>
    <row r="1955" spans="2:6" x14ac:dyDescent="0.25">
      <c r="B1955" s="330"/>
      <c r="C1955" s="330"/>
      <c r="D1955" s="330"/>
      <c r="E1955" s="330"/>
      <c r="F1955" s="330"/>
    </row>
    <row r="1956" spans="2:6" x14ac:dyDescent="0.25">
      <c r="B1956" s="330"/>
      <c r="C1956" s="330"/>
      <c r="D1956" s="330"/>
      <c r="E1956" s="330"/>
      <c r="F1956" s="330"/>
    </row>
    <row r="1957" spans="2:6" x14ac:dyDescent="0.25">
      <c r="B1957" s="330"/>
      <c r="C1957" s="330"/>
      <c r="D1957" s="330"/>
      <c r="E1957" s="330"/>
      <c r="F1957" s="330"/>
    </row>
    <row r="1958" spans="2:6" x14ac:dyDescent="0.25">
      <c r="B1958" s="330"/>
      <c r="C1958" s="330"/>
      <c r="D1958" s="330"/>
      <c r="E1958" s="330"/>
      <c r="F1958" s="330"/>
    </row>
    <row r="1959" spans="2:6" x14ac:dyDescent="0.25">
      <c r="B1959" s="330"/>
      <c r="C1959" s="330"/>
      <c r="D1959" s="330"/>
      <c r="E1959" s="330"/>
      <c r="F1959" s="330"/>
    </row>
    <row r="1960" spans="2:6" x14ac:dyDescent="0.25">
      <c r="B1960" s="330"/>
      <c r="C1960" s="330"/>
      <c r="D1960" s="330"/>
      <c r="E1960" s="330"/>
      <c r="F1960" s="330"/>
    </row>
    <row r="1961" spans="2:6" x14ac:dyDescent="0.25">
      <c r="B1961" s="330"/>
      <c r="C1961" s="330"/>
      <c r="D1961" s="330"/>
      <c r="E1961" s="330"/>
      <c r="F1961" s="330"/>
    </row>
    <row r="1962" spans="2:6" x14ac:dyDescent="0.25">
      <c r="B1962" s="330"/>
      <c r="C1962" s="330"/>
      <c r="D1962" s="330"/>
      <c r="E1962" s="330"/>
      <c r="F1962" s="330"/>
    </row>
    <row r="1963" spans="2:6" x14ac:dyDescent="0.25">
      <c r="B1963" s="330"/>
      <c r="C1963" s="330"/>
      <c r="D1963" s="330"/>
      <c r="E1963" s="330"/>
      <c r="F1963" s="330"/>
    </row>
    <row r="1964" spans="2:6" x14ac:dyDescent="0.25">
      <c r="B1964" s="330"/>
      <c r="C1964" s="330"/>
      <c r="D1964" s="330"/>
      <c r="E1964" s="330"/>
      <c r="F1964" s="330"/>
    </row>
    <row r="1965" spans="2:6" x14ac:dyDescent="0.25">
      <c r="B1965" s="330"/>
      <c r="C1965" s="330"/>
      <c r="D1965" s="330"/>
      <c r="E1965" s="330"/>
      <c r="F1965" s="330"/>
    </row>
    <row r="1966" spans="2:6" x14ac:dyDescent="0.25">
      <c r="B1966" s="330"/>
      <c r="C1966" s="330"/>
      <c r="D1966" s="330"/>
      <c r="E1966" s="330"/>
      <c r="F1966" s="330"/>
    </row>
    <row r="1967" spans="2:6" x14ac:dyDescent="0.25">
      <c r="B1967" s="330"/>
      <c r="C1967" s="330"/>
      <c r="D1967" s="330"/>
      <c r="E1967" s="330"/>
      <c r="F1967" s="330"/>
    </row>
    <row r="1968" spans="2:6" x14ac:dyDescent="0.25">
      <c r="B1968" s="330"/>
      <c r="C1968" s="330"/>
      <c r="D1968" s="330"/>
      <c r="E1968" s="330"/>
      <c r="F1968" s="330"/>
    </row>
    <row r="1969" spans="2:6" x14ac:dyDescent="0.25">
      <c r="B1969" s="330"/>
      <c r="C1969" s="330"/>
      <c r="D1969" s="330"/>
      <c r="E1969" s="330"/>
      <c r="F1969" s="330"/>
    </row>
    <row r="1970" spans="2:6" x14ac:dyDescent="0.25">
      <c r="B1970" s="330"/>
      <c r="C1970" s="330"/>
      <c r="D1970" s="330"/>
      <c r="E1970" s="330"/>
      <c r="F1970" s="330"/>
    </row>
    <row r="1971" spans="2:6" x14ac:dyDescent="0.25">
      <c r="B1971" s="330"/>
      <c r="C1971" s="330"/>
      <c r="D1971" s="330"/>
      <c r="E1971" s="330"/>
      <c r="F1971" s="330"/>
    </row>
    <row r="1972" spans="2:6" x14ac:dyDescent="0.25">
      <c r="B1972" s="330"/>
      <c r="C1972" s="330"/>
      <c r="D1972" s="330"/>
      <c r="E1972" s="330"/>
      <c r="F1972" s="330"/>
    </row>
    <row r="1973" spans="2:6" x14ac:dyDescent="0.25">
      <c r="B1973" s="330"/>
      <c r="C1973" s="330"/>
      <c r="D1973" s="330"/>
      <c r="E1973" s="330"/>
      <c r="F1973" s="330"/>
    </row>
    <row r="1974" spans="2:6" x14ac:dyDescent="0.25">
      <c r="B1974" s="330"/>
      <c r="C1974" s="330"/>
      <c r="D1974" s="330"/>
      <c r="E1974" s="330"/>
      <c r="F1974" s="330"/>
    </row>
    <row r="1975" spans="2:6" x14ac:dyDescent="0.25">
      <c r="B1975" s="330"/>
      <c r="C1975" s="330"/>
      <c r="D1975" s="330"/>
      <c r="E1975" s="330"/>
      <c r="F1975" s="330"/>
    </row>
    <row r="1976" spans="2:6" x14ac:dyDescent="0.25">
      <c r="B1976" s="330"/>
      <c r="C1976" s="330"/>
      <c r="D1976" s="330"/>
      <c r="E1976" s="330"/>
      <c r="F1976" s="330"/>
    </row>
    <row r="1977" spans="2:6" x14ac:dyDescent="0.25">
      <c r="B1977" s="330"/>
      <c r="C1977" s="330"/>
      <c r="D1977" s="330"/>
      <c r="E1977" s="330"/>
      <c r="F1977" s="330"/>
    </row>
    <row r="1978" spans="2:6" x14ac:dyDescent="0.25">
      <c r="B1978" s="330"/>
      <c r="C1978" s="330"/>
      <c r="D1978" s="330"/>
      <c r="E1978" s="330"/>
      <c r="F1978" s="330"/>
    </row>
    <row r="1979" spans="2:6" x14ac:dyDescent="0.25">
      <c r="B1979" s="330"/>
      <c r="C1979" s="330"/>
      <c r="D1979" s="330"/>
      <c r="E1979" s="330"/>
      <c r="F1979" s="330"/>
    </row>
    <row r="1980" spans="2:6" x14ac:dyDescent="0.25">
      <c r="B1980" s="330"/>
      <c r="C1980" s="330"/>
      <c r="D1980" s="330"/>
      <c r="E1980" s="330"/>
      <c r="F1980" s="330"/>
    </row>
    <row r="1981" spans="2:6" x14ac:dyDescent="0.25">
      <c r="B1981" s="330"/>
      <c r="C1981" s="330"/>
      <c r="D1981" s="330"/>
      <c r="E1981" s="330"/>
      <c r="F1981" s="330"/>
    </row>
    <row r="1982" spans="2:6" x14ac:dyDescent="0.25">
      <c r="B1982" s="330"/>
      <c r="C1982" s="330"/>
      <c r="D1982" s="330"/>
      <c r="E1982" s="330"/>
      <c r="F1982" s="330"/>
    </row>
    <row r="1983" spans="2:6" x14ac:dyDescent="0.25">
      <c r="B1983" s="330"/>
      <c r="C1983" s="330"/>
      <c r="D1983" s="330"/>
      <c r="E1983" s="330"/>
      <c r="F1983" s="330"/>
    </row>
    <row r="1984" spans="2:6" x14ac:dyDescent="0.25">
      <c r="B1984" s="330"/>
      <c r="C1984" s="330"/>
      <c r="D1984" s="330"/>
      <c r="E1984" s="330"/>
      <c r="F1984" s="330"/>
    </row>
    <row r="1985" spans="2:6" x14ac:dyDescent="0.25">
      <c r="B1985" s="330"/>
      <c r="C1985" s="330"/>
      <c r="D1985" s="330"/>
      <c r="E1985" s="330"/>
      <c r="F1985" s="330"/>
    </row>
    <row r="1986" spans="2:6" x14ac:dyDescent="0.25">
      <c r="B1986" s="330"/>
      <c r="C1986" s="330"/>
      <c r="D1986" s="330"/>
      <c r="E1986" s="330"/>
      <c r="F1986" s="330"/>
    </row>
    <row r="1987" spans="2:6" x14ac:dyDescent="0.25">
      <c r="B1987" s="330"/>
      <c r="C1987" s="330"/>
      <c r="D1987" s="330"/>
      <c r="E1987" s="330"/>
      <c r="F1987" s="330"/>
    </row>
    <row r="1988" spans="2:6" x14ac:dyDescent="0.25">
      <c r="B1988" s="330"/>
      <c r="C1988" s="330"/>
      <c r="D1988" s="330"/>
      <c r="E1988" s="330"/>
      <c r="F1988" s="330"/>
    </row>
    <row r="1989" spans="2:6" x14ac:dyDescent="0.25">
      <c r="B1989" s="330"/>
      <c r="C1989" s="330"/>
      <c r="D1989" s="330"/>
      <c r="E1989" s="330"/>
      <c r="F1989" s="330"/>
    </row>
    <row r="1990" spans="2:6" x14ac:dyDescent="0.25">
      <c r="B1990" s="330"/>
      <c r="C1990" s="330"/>
      <c r="D1990" s="330"/>
      <c r="E1990" s="330"/>
      <c r="F1990" s="330"/>
    </row>
    <row r="1991" spans="2:6" x14ac:dyDescent="0.25">
      <c r="B1991" s="330"/>
      <c r="C1991" s="330"/>
      <c r="D1991" s="330"/>
      <c r="E1991" s="330"/>
      <c r="F1991" s="330"/>
    </row>
    <row r="1992" spans="2:6" x14ac:dyDescent="0.25">
      <c r="B1992" s="330"/>
      <c r="C1992" s="330"/>
      <c r="D1992" s="330"/>
      <c r="E1992" s="330"/>
      <c r="F1992" s="330"/>
    </row>
    <row r="1993" spans="2:6" x14ac:dyDescent="0.25">
      <c r="B1993" s="330"/>
      <c r="C1993" s="330"/>
      <c r="D1993" s="330"/>
      <c r="E1993" s="330"/>
      <c r="F1993" s="330"/>
    </row>
    <row r="1994" spans="2:6" x14ac:dyDescent="0.25">
      <c r="B1994" s="330"/>
      <c r="C1994" s="330"/>
      <c r="D1994" s="330"/>
      <c r="E1994" s="330"/>
      <c r="F1994" s="330"/>
    </row>
    <row r="1995" spans="2:6" x14ac:dyDescent="0.25">
      <c r="B1995" s="330"/>
      <c r="C1995" s="330"/>
      <c r="D1995" s="330"/>
      <c r="E1995" s="330"/>
      <c r="F1995" s="330"/>
    </row>
    <row r="1996" spans="2:6" x14ac:dyDescent="0.25">
      <c r="B1996" s="330"/>
      <c r="C1996" s="330"/>
      <c r="D1996" s="330"/>
      <c r="E1996" s="330"/>
      <c r="F1996" s="330"/>
    </row>
    <row r="1997" spans="2:6" x14ac:dyDescent="0.25">
      <c r="B1997" s="330"/>
      <c r="C1997" s="330"/>
      <c r="D1997" s="330"/>
      <c r="E1997" s="330"/>
      <c r="F1997" s="330"/>
    </row>
    <row r="1998" spans="2:6" x14ac:dyDescent="0.25">
      <c r="B1998" s="330"/>
      <c r="C1998" s="330"/>
      <c r="D1998" s="330"/>
      <c r="E1998" s="330"/>
      <c r="F1998" s="330"/>
    </row>
    <row r="1999" spans="2:6" x14ac:dyDescent="0.25">
      <c r="B1999" s="330"/>
      <c r="C1999" s="330"/>
      <c r="D1999" s="330"/>
      <c r="E1999" s="330"/>
      <c r="F1999" s="330"/>
    </row>
    <row r="2000" spans="2:6" x14ac:dyDescent="0.25">
      <c r="B2000" s="330"/>
      <c r="C2000" s="330"/>
      <c r="D2000" s="330"/>
      <c r="E2000" s="330"/>
      <c r="F2000" s="330"/>
    </row>
    <row r="2001" spans="2:6" x14ac:dyDescent="0.25">
      <c r="B2001" s="330"/>
      <c r="C2001" s="330"/>
      <c r="D2001" s="330"/>
      <c r="E2001" s="330"/>
      <c r="F2001" s="330"/>
    </row>
    <row r="2002" spans="2:6" x14ac:dyDescent="0.25">
      <c r="B2002" s="330"/>
      <c r="C2002" s="330"/>
      <c r="D2002" s="330"/>
      <c r="E2002" s="330"/>
      <c r="F2002" s="330"/>
    </row>
    <row r="2003" spans="2:6" x14ac:dyDescent="0.25">
      <c r="B2003" s="330"/>
      <c r="C2003" s="330"/>
      <c r="D2003" s="330"/>
      <c r="E2003" s="330"/>
      <c r="F2003" s="330"/>
    </row>
    <row r="2004" spans="2:6" x14ac:dyDescent="0.25">
      <c r="B2004" s="330"/>
      <c r="C2004" s="330"/>
      <c r="D2004" s="330"/>
      <c r="E2004" s="330"/>
      <c r="F2004" s="330"/>
    </row>
    <row r="2005" spans="2:6" x14ac:dyDescent="0.25">
      <c r="B2005" s="330"/>
      <c r="C2005" s="330"/>
      <c r="D2005" s="330"/>
      <c r="E2005" s="330"/>
      <c r="F2005" s="330"/>
    </row>
    <row r="2006" spans="2:6" x14ac:dyDescent="0.25">
      <c r="B2006" s="330"/>
      <c r="C2006" s="330"/>
      <c r="D2006" s="330"/>
      <c r="E2006" s="330"/>
      <c r="F2006" s="330"/>
    </row>
    <row r="2007" spans="2:6" x14ac:dyDescent="0.25">
      <c r="B2007" s="330"/>
      <c r="C2007" s="330"/>
      <c r="D2007" s="330"/>
      <c r="E2007" s="330"/>
      <c r="F2007" s="330"/>
    </row>
    <row r="2008" spans="2:6" x14ac:dyDescent="0.25">
      <c r="B2008" s="330"/>
      <c r="C2008" s="330"/>
      <c r="D2008" s="330"/>
      <c r="E2008" s="330"/>
      <c r="F2008" s="330"/>
    </row>
    <row r="2009" spans="2:6" x14ac:dyDescent="0.25">
      <c r="B2009" s="330"/>
      <c r="C2009" s="330"/>
      <c r="D2009" s="330"/>
      <c r="E2009" s="330"/>
      <c r="F2009" s="330"/>
    </row>
    <row r="2010" spans="2:6" x14ac:dyDescent="0.25">
      <c r="B2010" s="330"/>
      <c r="C2010" s="330"/>
      <c r="D2010" s="330"/>
      <c r="E2010" s="330"/>
      <c r="F2010" s="330"/>
    </row>
    <row r="2011" spans="2:6" x14ac:dyDescent="0.25">
      <c r="B2011" s="330"/>
      <c r="C2011" s="330"/>
      <c r="D2011" s="330"/>
      <c r="E2011" s="330"/>
      <c r="F2011" s="330"/>
    </row>
    <row r="2012" spans="2:6" x14ac:dyDescent="0.25">
      <c r="B2012" s="330"/>
      <c r="C2012" s="330"/>
      <c r="D2012" s="330"/>
      <c r="E2012" s="330"/>
      <c r="F2012" s="330"/>
    </row>
    <row r="2013" spans="2:6" x14ac:dyDescent="0.25">
      <c r="B2013" s="330"/>
      <c r="C2013" s="330"/>
      <c r="D2013" s="330"/>
      <c r="E2013" s="330"/>
      <c r="F2013" s="330"/>
    </row>
    <row r="2014" spans="2:6" x14ac:dyDescent="0.25">
      <c r="B2014" s="330"/>
      <c r="C2014" s="330"/>
      <c r="D2014" s="330"/>
      <c r="E2014" s="330"/>
      <c r="F2014" s="330"/>
    </row>
    <row r="2015" spans="2:6" x14ac:dyDescent="0.25">
      <c r="B2015" s="330"/>
      <c r="C2015" s="330"/>
      <c r="D2015" s="330"/>
      <c r="E2015" s="330"/>
      <c r="F2015" s="330"/>
    </row>
    <row r="2016" spans="2:6" x14ac:dyDescent="0.25">
      <c r="B2016" s="330"/>
      <c r="C2016" s="330"/>
      <c r="D2016" s="330"/>
      <c r="E2016" s="330"/>
      <c r="F2016" s="330"/>
    </row>
    <row r="2017" spans="2:6" x14ac:dyDescent="0.25">
      <c r="B2017" s="330"/>
      <c r="C2017" s="330"/>
      <c r="D2017" s="330"/>
      <c r="E2017" s="330"/>
      <c r="F2017" s="330"/>
    </row>
    <row r="2018" spans="2:6" x14ac:dyDescent="0.25">
      <c r="B2018" s="330"/>
      <c r="C2018" s="330"/>
      <c r="D2018" s="330"/>
      <c r="E2018" s="330"/>
      <c r="F2018" s="330"/>
    </row>
    <row r="2019" spans="2:6" x14ac:dyDescent="0.25">
      <c r="B2019" s="330"/>
      <c r="C2019" s="330"/>
      <c r="D2019" s="330"/>
      <c r="E2019" s="330"/>
      <c r="F2019" s="330"/>
    </row>
    <row r="2020" spans="2:6" x14ac:dyDescent="0.25">
      <c r="B2020" s="330"/>
      <c r="C2020" s="330"/>
      <c r="D2020" s="330"/>
      <c r="E2020" s="330"/>
      <c r="F2020" s="330"/>
    </row>
    <row r="2021" spans="2:6" x14ac:dyDescent="0.25">
      <c r="B2021" s="330"/>
      <c r="C2021" s="330"/>
      <c r="D2021" s="330"/>
      <c r="E2021" s="330"/>
      <c r="F2021" s="330"/>
    </row>
    <row r="2022" spans="2:6" x14ac:dyDescent="0.25">
      <c r="B2022" s="330"/>
      <c r="C2022" s="330"/>
      <c r="D2022" s="330"/>
      <c r="E2022" s="330"/>
      <c r="F2022" s="330"/>
    </row>
    <row r="2023" spans="2:6" x14ac:dyDescent="0.25">
      <c r="B2023" s="330"/>
      <c r="C2023" s="330"/>
      <c r="D2023" s="330"/>
      <c r="E2023" s="330"/>
      <c r="F2023" s="330"/>
    </row>
    <row r="2024" spans="2:6" x14ac:dyDescent="0.25">
      <c r="B2024" s="330"/>
      <c r="C2024" s="330"/>
      <c r="D2024" s="330"/>
      <c r="E2024" s="330"/>
      <c r="F2024" s="330"/>
    </row>
    <row r="2025" spans="2:6" x14ac:dyDescent="0.25">
      <c r="B2025" s="330"/>
      <c r="C2025" s="330"/>
      <c r="D2025" s="330"/>
      <c r="E2025" s="330"/>
      <c r="F2025" s="330"/>
    </row>
    <row r="2026" spans="2:6" x14ac:dyDescent="0.25">
      <c r="B2026" s="330"/>
      <c r="C2026" s="330"/>
      <c r="D2026" s="330"/>
      <c r="E2026" s="330"/>
      <c r="F2026" s="330"/>
    </row>
    <row r="2027" spans="2:6" x14ac:dyDescent="0.25">
      <c r="B2027" s="330"/>
      <c r="C2027" s="330"/>
      <c r="D2027" s="330"/>
      <c r="E2027" s="330"/>
      <c r="F2027" s="330"/>
    </row>
    <row r="2028" spans="2:6" x14ac:dyDescent="0.25">
      <c r="B2028" s="330"/>
      <c r="C2028" s="330"/>
      <c r="D2028" s="330"/>
      <c r="E2028" s="330"/>
      <c r="F2028" s="330"/>
    </row>
    <row r="2029" spans="2:6" x14ac:dyDescent="0.25">
      <c r="B2029" s="330"/>
      <c r="C2029" s="330"/>
      <c r="D2029" s="330"/>
      <c r="E2029" s="330"/>
      <c r="F2029" s="330"/>
    </row>
    <row r="2030" spans="2:6" x14ac:dyDescent="0.25">
      <c r="B2030" s="330"/>
      <c r="C2030" s="330"/>
      <c r="D2030" s="330"/>
      <c r="E2030" s="330"/>
      <c r="F2030" s="330"/>
    </row>
    <row r="2031" spans="2:6" x14ac:dyDescent="0.25">
      <c r="B2031" s="330"/>
      <c r="C2031" s="330"/>
      <c r="D2031" s="330"/>
      <c r="E2031" s="330"/>
      <c r="F2031" s="330"/>
    </row>
    <row r="2032" spans="2:6" x14ac:dyDescent="0.25">
      <c r="B2032" s="330"/>
      <c r="C2032" s="330"/>
      <c r="D2032" s="330"/>
      <c r="E2032" s="330"/>
      <c r="F2032" s="330"/>
    </row>
    <row r="2033" spans="2:6" x14ac:dyDescent="0.25">
      <c r="B2033" s="330"/>
      <c r="C2033" s="330"/>
      <c r="D2033" s="330"/>
      <c r="E2033" s="330"/>
      <c r="F2033" s="330"/>
    </row>
    <row r="2034" spans="2:6" x14ac:dyDescent="0.25">
      <c r="B2034" s="330"/>
      <c r="C2034" s="330"/>
      <c r="D2034" s="330"/>
      <c r="E2034" s="330"/>
      <c r="F2034" s="330"/>
    </row>
    <row r="2035" spans="2:6" x14ac:dyDescent="0.25">
      <c r="B2035" s="330"/>
      <c r="C2035" s="330"/>
      <c r="D2035" s="330"/>
      <c r="E2035" s="330"/>
      <c r="F2035" s="330"/>
    </row>
    <row r="2036" spans="2:6" x14ac:dyDescent="0.25">
      <c r="B2036" s="330"/>
      <c r="C2036" s="330"/>
      <c r="D2036" s="330"/>
      <c r="E2036" s="330"/>
      <c r="F2036" s="330"/>
    </row>
    <row r="2037" spans="2:6" x14ac:dyDescent="0.25">
      <c r="B2037" s="330"/>
      <c r="C2037" s="330"/>
      <c r="D2037" s="330"/>
      <c r="E2037" s="330"/>
      <c r="F2037" s="330"/>
    </row>
    <row r="2038" spans="2:6" x14ac:dyDescent="0.25">
      <c r="B2038" s="330"/>
      <c r="C2038" s="330"/>
      <c r="D2038" s="330"/>
      <c r="E2038" s="330"/>
      <c r="F2038" s="330"/>
    </row>
    <row r="2039" spans="2:6" x14ac:dyDescent="0.25">
      <c r="B2039" s="330"/>
      <c r="C2039" s="330"/>
      <c r="D2039" s="330"/>
      <c r="E2039" s="330"/>
      <c r="F2039" s="330"/>
    </row>
    <row r="2040" spans="2:6" x14ac:dyDescent="0.25">
      <c r="B2040" s="330"/>
      <c r="C2040" s="330"/>
      <c r="D2040" s="330"/>
      <c r="E2040" s="330"/>
      <c r="F2040" s="330"/>
    </row>
    <row r="2041" spans="2:6" x14ac:dyDescent="0.25">
      <c r="B2041" s="330"/>
      <c r="C2041" s="330"/>
      <c r="D2041" s="330"/>
      <c r="E2041" s="330"/>
      <c r="F2041" s="330"/>
    </row>
    <row r="2042" spans="2:6" x14ac:dyDescent="0.25">
      <c r="B2042" s="330"/>
      <c r="C2042" s="330"/>
      <c r="D2042" s="330"/>
      <c r="E2042" s="330"/>
      <c r="F2042" s="330"/>
    </row>
    <row r="2043" spans="2:6" x14ac:dyDescent="0.25">
      <c r="B2043" s="330"/>
      <c r="C2043" s="330"/>
      <c r="D2043" s="330"/>
      <c r="E2043" s="330"/>
      <c r="F2043" s="330"/>
    </row>
    <row r="2044" spans="2:6" x14ac:dyDescent="0.25">
      <c r="B2044" s="330"/>
      <c r="C2044" s="330"/>
      <c r="D2044" s="330"/>
      <c r="E2044" s="330"/>
      <c r="F2044" s="330"/>
    </row>
    <row r="2045" spans="2:6" x14ac:dyDescent="0.25">
      <c r="B2045" s="330"/>
      <c r="C2045" s="330"/>
      <c r="D2045" s="330"/>
      <c r="E2045" s="330"/>
      <c r="F2045" s="330"/>
    </row>
    <row r="2046" spans="2:6" x14ac:dyDescent="0.25">
      <c r="B2046" s="330"/>
      <c r="C2046" s="330"/>
      <c r="D2046" s="330"/>
      <c r="E2046" s="330"/>
      <c r="F2046" s="330"/>
    </row>
    <row r="2047" spans="2:6" x14ac:dyDescent="0.25">
      <c r="B2047" s="330"/>
      <c r="C2047" s="330"/>
      <c r="D2047" s="330"/>
      <c r="E2047" s="330"/>
      <c r="F2047" s="330"/>
    </row>
    <row r="2048" spans="2:6" x14ac:dyDescent="0.25">
      <c r="B2048" s="330"/>
      <c r="C2048" s="330"/>
      <c r="D2048" s="330"/>
      <c r="E2048" s="330"/>
      <c r="F2048" s="330"/>
    </row>
    <row r="2049" spans="2:6" x14ac:dyDescent="0.25">
      <c r="B2049" s="330"/>
      <c r="C2049" s="330"/>
      <c r="D2049" s="330"/>
      <c r="E2049" s="330"/>
      <c r="F2049" s="330"/>
    </row>
    <row r="2050" spans="2:6" x14ac:dyDescent="0.25">
      <c r="B2050" s="330"/>
      <c r="C2050" s="330"/>
      <c r="D2050" s="330"/>
      <c r="E2050" s="330"/>
      <c r="F2050" s="330"/>
    </row>
    <row r="2051" spans="2:6" x14ac:dyDescent="0.25">
      <c r="B2051" s="330"/>
      <c r="C2051" s="330"/>
      <c r="D2051" s="330"/>
      <c r="E2051" s="330"/>
      <c r="F2051" s="330"/>
    </row>
    <row r="2052" spans="2:6" x14ac:dyDescent="0.25">
      <c r="B2052" s="330"/>
      <c r="C2052" s="330"/>
      <c r="D2052" s="330"/>
      <c r="E2052" s="330"/>
      <c r="F2052" s="330"/>
    </row>
    <row r="2053" spans="2:6" x14ac:dyDescent="0.25">
      <c r="B2053" s="330"/>
      <c r="C2053" s="330"/>
      <c r="D2053" s="330"/>
      <c r="E2053" s="330"/>
      <c r="F2053" s="330"/>
    </row>
    <row r="2054" spans="2:6" x14ac:dyDescent="0.25">
      <c r="B2054" s="330"/>
      <c r="C2054" s="330"/>
      <c r="D2054" s="330"/>
      <c r="E2054" s="330"/>
      <c r="F2054" s="330"/>
    </row>
    <row r="2055" spans="2:6" x14ac:dyDescent="0.25">
      <c r="B2055" s="330"/>
      <c r="C2055" s="330"/>
      <c r="D2055" s="330"/>
      <c r="E2055" s="330"/>
      <c r="F2055" s="330"/>
    </row>
    <row r="2056" spans="2:6" x14ac:dyDescent="0.25">
      <c r="B2056" s="330"/>
      <c r="C2056" s="330"/>
      <c r="D2056" s="330"/>
      <c r="E2056" s="330"/>
      <c r="F2056" s="330"/>
    </row>
    <row r="2057" spans="2:6" x14ac:dyDescent="0.25">
      <c r="B2057" s="330"/>
      <c r="C2057" s="330"/>
      <c r="D2057" s="330"/>
      <c r="E2057" s="330"/>
      <c r="F2057" s="330"/>
    </row>
    <row r="2058" spans="2:6" x14ac:dyDescent="0.25">
      <c r="B2058" s="330"/>
      <c r="C2058" s="330"/>
      <c r="D2058" s="330"/>
      <c r="E2058" s="330"/>
      <c r="F2058" s="330"/>
    </row>
    <row r="2059" spans="2:6" x14ac:dyDescent="0.25">
      <c r="B2059" s="330"/>
      <c r="C2059" s="330"/>
      <c r="D2059" s="330"/>
      <c r="E2059" s="330"/>
      <c r="F2059" s="330"/>
    </row>
    <row r="2060" spans="2:6" x14ac:dyDescent="0.25">
      <c r="B2060" s="330"/>
      <c r="C2060" s="330"/>
      <c r="D2060" s="330"/>
      <c r="E2060" s="330"/>
      <c r="F2060" s="330"/>
    </row>
    <row r="2061" spans="2:6" x14ac:dyDescent="0.25">
      <c r="B2061" s="330"/>
      <c r="C2061" s="330"/>
      <c r="D2061" s="330"/>
      <c r="E2061" s="330"/>
      <c r="F2061" s="330"/>
    </row>
    <row r="2062" spans="2:6" x14ac:dyDescent="0.25">
      <c r="B2062" s="330"/>
      <c r="C2062" s="330"/>
      <c r="D2062" s="330"/>
      <c r="E2062" s="330"/>
      <c r="F2062" s="330"/>
    </row>
    <row r="2063" spans="2:6" x14ac:dyDescent="0.25">
      <c r="B2063" s="330"/>
      <c r="C2063" s="330"/>
      <c r="D2063" s="330"/>
      <c r="E2063" s="330"/>
      <c r="F2063" s="330"/>
    </row>
    <row r="2064" spans="2:6" x14ac:dyDescent="0.25">
      <c r="B2064" s="330"/>
      <c r="C2064" s="330"/>
      <c r="D2064" s="330"/>
      <c r="E2064" s="330"/>
      <c r="F2064" s="330"/>
    </row>
    <row r="2065" spans="2:6" x14ac:dyDescent="0.25">
      <c r="B2065" s="330"/>
      <c r="C2065" s="330"/>
      <c r="D2065" s="330"/>
      <c r="E2065" s="330"/>
      <c r="F2065" s="330"/>
    </row>
    <row r="2066" spans="2:6" x14ac:dyDescent="0.25">
      <c r="B2066" s="330"/>
      <c r="C2066" s="330"/>
      <c r="D2066" s="330"/>
      <c r="E2066" s="330"/>
      <c r="F2066" s="330"/>
    </row>
    <row r="2067" spans="2:6" x14ac:dyDescent="0.25">
      <c r="B2067" s="330"/>
      <c r="C2067" s="330"/>
      <c r="D2067" s="330"/>
      <c r="E2067" s="330"/>
      <c r="F2067" s="330"/>
    </row>
    <row r="2068" spans="2:6" x14ac:dyDescent="0.25">
      <c r="B2068" s="330"/>
      <c r="C2068" s="330"/>
      <c r="D2068" s="330"/>
      <c r="E2068" s="330"/>
      <c r="F2068" s="330"/>
    </row>
    <row r="2069" spans="2:6" x14ac:dyDescent="0.25">
      <c r="B2069" s="330"/>
      <c r="C2069" s="330"/>
      <c r="D2069" s="330"/>
      <c r="E2069" s="330"/>
      <c r="F2069" s="330"/>
    </row>
    <row r="2070" spans="2:6" x14ac:dyDescent="0.25">
      <c r="B2070" s="330"/>
      <c r="C2070" s="330"/>
      <c r="D2070" s="330"/>
      <c r="E2070" s="330"/>
      <c r="F2070" s="330"/>
    </row>
    <row r="2071" spans="2:6" x14ac:dyDescent="0.25">
      <c r="B2071" s="330"/>
      <c r="C2071" s="330"/>
      <c r="D2071" s="330"/>
      <c r="E2071" s="330"/>
      <c r="F2071" s="330"/>
    </row>
    <row r="2072" spans="2:6" x14ac:dyDescent="0.25">
      <c r="B2072" s="330"/>
      <c r="C2072" s="330"/>
      <c r="D2072" s="330"/>
      <c r="E2072" s="330"/>
      <c r="F2072" s="330"/>
    </row>
    <row r="2073" spans="2:6" x14ac:dyDescent="0.25">
      <c r="B2073" s="330"/>
      <c r="C2073" s="330"/>
      <c r="D2073" s="330"/>
      <c r="E2073" s="330"/>
      <c r="F2073" s="330"/>
    </row>
    <row r="2074" spans="2:6" x14ac:dyDescent="0.25">
      <c r="B2074" s="330"/>
      <c r="C2074" s="330"/>
      <c r="D2074" s="330"/>
      <c r="E2074" s="330"/>
      <c r="F2074" s="330"/>
    </row>
    <row r="2075" spans="2:6" x14ac:dyDescent="0.25">
      <c r="B2075" s="330"/>
      <c r="C2075" s="330"/>
      <c r="D2075" s="330"/>
      <c r="E2075" s="330"/>
      <c r="F2075" s="330"/>
    </row>
    <row r="2076" spans="2:6" x14ac:dyDescent="0.25">
      <c r="B2076" s="330"/>
      <c r="C2076" s="330"/>
      <c r="D2076" s="330"/>
      <c r="E2076" s="330"/>
      <c r="F2076" s="330"/>
    </row>
    <row r="2077" spans="2:6" x14ac:dyDescent="0.25">
      <c r="B2077" s="330"/>
      <c r="C2077" s="330"/>
      <c r="D2077" s="330"/>
      <c r="E2077" s="330"/>
      <c r="F2077" s="330"/>
    </row>
    <row r="2078" spans="2:6" x14ac:dyDescent="0.25">
      <c r="B2078" s="330"/>
      <c r="C2078" s="330"/>
      <c r="D2078" s="330"/>
      <c r="E2078" s="330"/>
      <c r="F2078" s="330"/>
    </row>
    <row r="2079" spans="2:6" x14ac:dyDescent="0.25">
      <c r="B2079" s="330"/>
      <c r="C2079" s="330"/>
      <c r="D2079" s="330"/>
      <c r="E2079" s="330"/>
      <c r="F2079" s="330"/>
    </row>
    <row r="2080" spans="2:6" x14ac:dyDescent="0.25">
      <c r="B2080" s="330"/>
      <c r="C2080" s="330"/>
      <c r="D2080" s="330"/>
      <c r="E2080" s="330"/>
      <c r="F2080" s="330"/>
    </row>
    <row r="2081" spans="2:6" x14ac:dyDescent="0.25">
      <c r="B2081" s="330"/>
      <c r="C2081" s="330"/>
      <c r="D2081" s="330"/>
      <c r="E2081" s="330"/>
      <c r="F2081" s="330"/>
    </row>
    <row r="2082" spans="2:6" x14ac:dyDescent="0.25">
      <c r="B2082" s="330"/>
      <c r="C2082" s="330"/>
      <c r="D2082" s="330"/>
      <c r="E2082" s="330"/>
      <c r="F2082" s="330"/>
    </row>
    <row r="2083" spans="2:6" x14ac:dyDescent="0.25">
      <c r="B2083" s="330"/>
      <c r="C2083" s="330"/>
      <c r="D2083" s="330"/>
      <c r="E2083" s="330"/>
      <c r="F2083" s="330"/>
    </row>
    <row r="2084" spans="2:6" x14ac:dyDescent="0.25">
      <c r="B2084" s="330"/>
      <c r="C2084" s="330"/>
      <c r="D2084" s="330"/>
      <c r="E2084" s="330"/>
      <c r="F2084" s="330"/>
    </row>
    <row r="2085" spans="2:6" x14ac:dyDescent="0.25">
      <c r="B2085" s="330"/>
      <c r="C2085" s="330"/>
      <c r="D2085" s="330"/>
      <c r="E2085" s="330"/>
      <c r="F2085" s="330"/>
    </row>
    <row r="2086" spans="2:6" x14ac:dyDescent="0.25">
      <c r="B2086" s="330"/>
      <c r="C2086" s="330"/>
      <c r="D2086" s="330"/>
      <c r="E2086" s="330"/>
      <c r="F2086" s="330"/>
    </row>
    <row r="2087" spans="2:6" x14ac:dyDescent="0.25">
      <c r="B2087" s="330"/>
      <c r="C2087" s="330"/>
      <c r="D2087" s="330"/>
      <c r="E2087" s="330"/>
      <c r="F2087" s="330"/>
    </row>
    <row r="2088" spans="2:6" x14ac:dyDescent="0.25">
      <c r="B2088" s="330"/>
      <c r="C2088" s="330"/>
      <c r="D2088" s="330"/>
      <c r="E2088" s="330"/>
      <c r="F2088" s="330"/>
    </row>
    <row r="2089" spans="2:6" x14ac:dyDescent="0.25">
      <c r="B2089" s="330"/>
      <c r="C2089" s="330"/>
      <c r="D2089" s="330"/>
      <c r="E2089" s="330"/>
      <c r="F2089" s="330"/>
    </row>
    <row r="2090" spans="2:6" x14ac:dyDescent="0.25">
      <c r="B2090" s="330"/>
      <c r="C2090" s="330"/>
      <c r="D2090" s="330"/>
      <c r="E2090" s="330"/>
      <c r="F2090" s="330"/>
    </row>
    <row r="2091" spans="2:6" x14ac:dyDescent="0.25">
      <c r="B2091" s="330"/>
      <c r="C2091" s="330"/>
      <c r="D2091" s="330"/>
      <c r="E2091" s="330"/>
      <c r="F2091" s="330"/>
    </row>
    <row r="2092" spans="2:6" x14ac:dyDescent="0.25">
      <c r="B2092" s="330"/>
      <c r="C2092" s="330"/>
      <c r="D2092" s="330"/>
      <c r="E2092" s="330"/>
      <c r="F2092" s="330"/>
    </row>
    <row r="2093" spans="2:6" x14ac:dyDescent="0.25">
      <c r="B2093" s="330"/>
      <c r="C2093" s="330"/>
      <c r="D2093" s="330"/>
      <c r="E2093" s="330"/>
      <c r="F2093" s="330"/>
    </row>
    <row r="2094" spans="2:6" x14ac:dyDescent="0.25">
      <c r="B2094" s="330"/>
      <c r="C2094" s="330"/>
      <c r="D2094" s="330"/>
      <c r="E2094" s="330"/>
      <c r="F2094" s="330"/>
    </row>
    <row r="2095" spans="2:6" x14ac:dyDescent="0.25">
      <c r="B2095" s="330"/>
      <c r="C2095" s="330"/>
      <c r="D2095" s="330"/>
      <c r="E2095" s="330"/>
      <c r="F2095" s="330"/>
    </row>
    <row r="2096" spans="2:6" x14ac:dyDescent="0.25">
      <c r="B2096" s="330"/>
      <c r="C2096" s="330"/>
      <c r="D2096" s="330"/>
      <c r="E2096" s="330"/>
      <c r="F2096" s="330"/>
    </row>
    <row r="2097" spans="2:6" x14ac:dyDescent="0.25">
      <c r="B2097" s="330"/>
      <c r="C2097" s="330"/>
      <c r="D2097" s="330"/>
      <c r="E2097" s="330"/>
      <c r="F2097" s="330"/>
    </row>
    <row r="2098" spans="2:6" x14ac:dyDescent="0.25">
      <c r="B2098" s="330"/>
      <c r="C2098" s="330"/>
      <c r="D2098" s="330"/>
      <c r="E2098" s="330"/>
      <c r="F2098" s="330"/>
    </row>
    <row r="2099" spans="2:6" x14ac:dyDescent="0.25">
      <c r="B2099" s="330"/>
      <c r="C2099" s="330"/>
      <c r="D2099" s="330"/>
      <c r="E2099" s="330"/>
      <c r="F2099" s="330"/>
    </row>
    <row r="2100" spans="2:6" x14ac:dyDescent="0.25">
      <c r="B2100" s="330"/>
      <c r="C2100" s="330"/>
      <c r="D2100" s="330"/>
      <c r="E2100" s="330"/>
      <c r="F2100" s="330"/>
    </row>
    <row r="2101" spans="2:6" x14ac:dyDescent="0.25">
      <c r="B2101" s="330"/>
      <c r="C2101" s="330"/>
      <c r="D2101" s="330"/>
      <c r="E2101" s="330"/>
      <c r="F2101" s="330"/>
    </row>
    <row r="2102" spans="2:6" x14ac:dyDescent="0.25">
      <c r="B2102" s="330"/>
      <c r="C2102" s="330"/>
      <c r="D2102" s="330"/>
      <c r="E2102" s="330"/>
      <c r="F2102" s="330"/>
    </row>
    <row r="2103" spans="2:6" x14ac:dyDescent="0.25">
      <c r="B2103" s="330"/>
      <c r="C2103" s="330"/>
      <c r="D2103" s="330"/>
      <c r="E2103" s="330"/>
      <c r="F2103" s="330"/>
    </row>
    <row r="2104" spans="2:6" x14ac:dyDescent="0.25">
      <c r="B2104" s="330"/>
      <c r="C2104" s="330"/>
      <c r="D2104" s="330"/>
      <c r="E2104" s="330"/>
      <c r="F2104" s="330"/>
    </row>
    <row r="2105" spans="2:6" x14ac:dyDescent="0.25">
      <c r="B2105" s="330"/>
      <c r="C2105" s="330"/>
      <c r="D2105" s="330"/>
      <c r="E2105" s="330"/>
      <c r="F2105" s="330"/>
    </row>
    <row r="2106" spans="2:6" x14ac:dyDescent="0.25">
      <c r="B2106" s="330"/>
      <c r="C2106" s="330"/>
      <c r="D2106" s="330"/>
      <c r="E2106" s="330"/>
      <c r="F2106" s="330"/>
    </row>
    <row r="2107" spans="2:6" x14ac:dyDescent="0.25">
      <c r="B2107" s="330"/>
      <c r="C2107" s="330"/>
      <c r="D2107" s="330"/>
      <c r="E2107" s="330"/>
      <c r="F2107" s="330"/>
    </row>
    <row r="2108" spans="2:6" x14ac:dyDescent="0.25">
      <c r="B2108" s="330"/>
      <c r="C2108" s="330"/>
      <c r="D2108" s="330"/>
      <c r="E2108" s="330"/>
      <c r="F2108" s="330"/>
    </row>
    <row r="2109" spans="2:6" x14ac:dyDescent="0.25">
      <c r="B2109" s="330"/>
      <c r="C2109" s="330"/>
      <c r="D2109" s="330"/>
      <c r="E2109" s="330"/>
      <c r="F2109" s="330"/>
    </row>
    <row r="2110" spans="2:6" x14ac:dyDescent="0.25">
      <c r="B2110" s="330"/>
      <c r="C2110" s="330"/>
      <c r="D2110" s="330"/>
      <c r="E2110" s="330"/>
      <c r="F2110" s="330"/>
    </row>
    <row r="2111" spans="2:6" x14ac:dyDescent="0.25">
      <c r="B2111" s="330"/>
      <c r="C2111" s="330"/>
      <c r="D2111" s="330"/>
      <c r="E2111" s="330"/>
      <c r="F2111" s="330"/>
    </row>
    <row r="2112" spans="2:6" x14ac:dyDescent="0.25">
      <c r="B2112" s="330"/>
      <c r="C2112" s="330"/>
      <c r="D2112" s="330"/>
      <c r="E2112" s="330"/>
      <c r="F2112" s="330"/>
    </row>
    <row r="2113" spans="2:6" x14ac:dyDescent="0.25">
      <c r="B2113" s="330"/>
      <c r="C2113" s="330"/>
      <c r="D2113" s="330"/>
      <c r="E2113" s="330"/>
      <c r="F2113" s="330"/>
    </row>
    <row r="2114" spans="2:6" x14ac:dyDescent="0.25">
      <c r="B2114" s="330"/>
      <c r="C2114" s="330"/>
      <c r="D2114" s="330"/>
      <c r="E2114" s="330"/>
      <c r="F2114" s="330"/>
    </row>
    <row r="2115" spans="2:6" x14ac:dyDescent="0.25">
      <c r="B2115" s="330"/>
      <c r="C2115" s="330"/>
      <c r="D2115" s="330"/>
      <c r="E2115" s="330"/>
      <c r="F2115" s="330"/>
    </row>
    <row r="2116" spans="2:6" x14ac:dyDescent="0.25">
      <c r="B2116" s="330"/>
      <c r="C2116" s="330"/>
      <c r="D2116" s="330"/>
      <c r="E2116" s="330"/>
      <c r="F2116" s="330"/>
    </row>
    <row r="2117" spans="2:6" x14ac:dyDescent="0.25">
      <c r="B2117" s="330"/>
      <c r="C2117" s="330"/>
      <c r="D2117" s="330"/>
      <c r="E2117" s="330"/>
      <c r="F2117" s="330"/>
    </row>
    <row r="2118" spans="2:6" x14ac:dyDescent="0.25">
      <c r="B2118" s="330"/>
      <c r="C2118" s="330"/>
      <c r="D2118" s="330"/>
      <c r="E2118" s="330"/>
      <c r="F2118" s="330"/>
    </row>
    <row r="2119" spans="2:6" x14ac:dyDescent="0.25">
      <c r="B2119" s="330"/>
      <c r="C2119" s="330"/>
      <c r="D2119" s="330"/>
      <c r="E2119" s="330"/>
      <c r="F2119" s="330"/>
    </row>
    <row r="2120" spans="2:6" x14ac:dyDescent="0.25">
      <c r="B2120" s="330"/>
      <c r="C2120" s="330"/>
      <c r="D2120" s="330"/>
      <c r="E2120" s="330"/>
      <c r="F2120" s="330"/>
    </row>
    <row r="2121" spans="2:6" x14ac:dyDescent="0.25">
      <c r="B2121" s="330"/>
      <c r="C2121" s="330"/>
      <c r="D2121" s="330"/>
      <c r="E2121" s="330"/>
      <c r="F2121" s="330"/>
    </row>
    <row r="2122" spans="2:6" x14ac:dyDescent="0.25">
      <c r="B2122" s="330"/>
      <c r="C2122" s="330"/>
      <c r="D2122" s="330"/>
      <c r="E2122" s="330"/>
      <c r="F2122" s="330"/>
    </row>
    <row r="2123" spans="2:6" x14ac:dyDescent="0.25">
      <c r="B2123" s="330"/>
      <c r="C2123" s="330"/>
      <c r="D2123" s="330"/>
      <c r="E2123" s="330"/>
      <c r="F2123" s="330"/>
    </row>
    <row r="2124" spans="2:6" x14ac:dyDescent="0.25">
      <c r="B2124" s="330"/>
      <c r="C2124" s="330"/>
      <c r="D2124" s="330"/>
      <c r="E2124" s="330"/>
      <c r="F2124" s="330"/>
    </row>
    <row r="2125" spans="2:6" x14ac:dyDescent="0.25">
      <c r="B2125" s="330"/>
      <c r="C2125" s="330"/>
      <c r="D2125" s="330"/>
      <c r="E2125" s="330"/>
      <c r="F2125" s="330"/>
    </row>
    <row r="2126" spans="2:6" x14ac:dyDescent="0.25">
      <c r="B2126" s="330"/>
      <c r="C2126" s="330"/>
      <c r="D2126" s="330"/>
      <c r="E2126" s="330"/>
      <c r="F2126" s="330"/>
    </row>
    <row r="2127" spans="2:6" x14ac:dyDescent="0.25">
      <c r="B2127" s="330"/>
      <c r="C2127" s="330"/>
      <c r="D2127" s="330"/>
      <c r="E2127" s="330"/>
      <c r="F2127" s="330"/>
    </row>
    <row r="2128" spans="2:6" x14ac:dyDescent="0.25">
      <c r="B2128" s="330"/>
      <c r="C2128" s="330"/>
      <c r="D2128" s="330"/>
      <c r="E2128" s="330"/>
      <c r="F2128" s="330"/>
    </row>
    <row r="2129" spans="2:6" x14ac:dyDescent="0.25">
      <c r="B2129" s="330"/>
      <c r="C2129" s="330"/>
      <c r="D2129" s="330"/>
      <c r="E2129" s="330"/>
      <c r="F2129" s="330"/>
    </row>
    <row r="2130" spans="2:6" x14ac:dyDescent="0.25">
      <c r="B2130" s="330"/>
      <c r="C2130" s="330"/>
      <c r="D2130" s="330"/>
      <c r="E2130" s="330"/>
      <c r="F2130" s="330"/>
    </row>
    <row r="2131" spans="2:6" x14ac:dyDescent="0.25">
      <c r="B2131" s="330"/>
      <c r="C2131" s="330"/>
      <c r="D2131" s="330"/>
      <c r="E2131" s="330"/>
      <c r="F2131" s="330"/>
    </row>
    <row r="2132" spans="2:6" x14ac:dyDescent="0.25">
      <c r="B2132" s="330"/>
      <c r="C2132" s="330"/>
      <c r="D2132" s="330"/>
      <c r="E2132" s="330"/>
      <c r="F2132" s="330"/>
    </row>
    <row r="2133" spans="2:6" x14ac:dyDescent="0.25">
      <c r="B2133" s="330"/>
      <c r="C2133" s="330"/>
      <c r="D2133" s="330"/>
      <c r="E2133" s="330"/>
      <c r="F2133" s="330"/>
    </row>
    <row r="2134" spans="2:6" x14ac:dyDescent="0.25">
      <c r="B2134" s="330"/>
      <c r="C2134" s="330"/>
      <c r="D2134" s="330"/>
      <c r="E2134" s="330"/>
      <c r="F2134" s="330"/>
    </row>
    <row r="2135" spans="2:6" x14ac:dyDescent="0.25">
      <c r="B2135" s="330"/>
      <c r="C2135" s="330"/>
      <c r="D2135" s="330"/>
      <c r="E2135" s="330"/>
      <c r="F2135" s="330"/>
    </row>
    <row r="2136" spans="2:6" x14ac:dyDescent="0.25">
      <c r="B2136" s="330"/>
      <c r="C2136" s="330"/>
      <c r="D2136" s="330"/>
      <c r="E2136" s="330"/>
      <c r="F2136" s="330"/>
    </row>
    <row r="2137" spans="2:6" x14ac:dyDescent="0.25">
      <c r="B2137" s="330"/>
      <c r="C2137" s="330"/>
      <c r="D2137" s="330"/>
      <c r="E2137" s="330"/>
      <c r="F2137" s="330"/>
    </row>
    <row r="2138" spans="2:6" x14ac:dyDescent="0.25">
      <c r="B2138" s="330"/>
      <c r="C2138" s="330"/>
      <c r="D2138" s="330"/>
      <c r="E2138" s="330"/>
      <c r="F2138" s="330"/>
    </row>
    <row r="2139" spans="2:6" x14ac:dyDescent="0.25">
      <c r="B2139" s="330"/>
      <c r="C2139" s="330"/>
      <c r="D2139" s="330"/>
      <c r="E2139" s="330"/>
      <c r="F2139" s="330"/>
    </row>
    <row r="2140" spans="2:6" x14ac:dyDescent="0.25">
      <c r="B2140" s="330"/>
      <c r="C2140" s="330"/>
      <c r="D2140" s="330"/>
      <c r="E2140" s="330"/>
      <c r="F2140" s="330"/>
    </row>
    <row r="2141" spans="2:6" x14ac:dyDescent="0.25">
      <c r="B2141" s="330"/>
      <c r="C2141" s="330"/>
      <c r="D2141" s="330"/>
      <c r="E2141" s="330"/>
      <c r="F2141" s="330"/>
    </row>
    <row r="2142" spans="2:6" x14ac:dyDescent="0.25">
      <c r="B2142" s="330"/>
      <c r="C2142" s="330"/>
      <c r="D2142" s="330"/>
      <c r="E2142" s="330"/>
      <c r="F2142" s="330"/>
    </row>
    <row r="2143" spans="2:6" x14ac:dyDescent="0.25">
      <c r="B2143" s="330"/>
      <c r="C2143" s="330"/>
      <c r="D2143" s="330"/>
      <c r="E2143" s="330"/>
      <c r="F2143" s="330"/>
    </row>
    <row r="2144" spans="2:6" x14ac:dyDescent="0.25">
      <c r="B2144" s="330"/>
      <c r="C2144" s="330"/>
      <c r="D2144" s="330"/>
      <c r="E2144" s="330"/>
      <c r="F2144" s="330"/>
    </row>
    <row r="2145" spans="2:6" x14ac:dyDescent="0.25">
      <c r="B2145" s="330"/>
      <c r="C2145" s="330"/>
      <c r="D2145" s="330"/>
      <c r="E2145" s="330"/>
      <c r="F2145" s="330"/>
    </row>
    <row r="2146" spans="2:6" x14ac:dyDescent="0.25">
      <c r="B2146" s="330"/>
      <c r="C2146" s="330"/>
      <c r="D2146" s="330"/>
      <c r="E2146" s="330"/>
      <c r="F2146" s="330"/>
    </row>
    <row r="2147" spans="2:6" x14ac:dyDescent="0.25">
      <c r="B2147" s="330"/>
      <c r="C2147" s="330"/>
      <c r="D2147" s="330"/>
      <c r="E2147" s="330"/>
      <c r="F2147" s="330"/>
    </row>
    <row r="2148" spans="2:6" x14ac:dyDescent="0.25">
      <c r="B2148" s="330"/>
      <c r="C2148" s="330"/>
      <c r="D2148" s="330"/>
      <c r="E2148" s="330"/>
      <c r="F2148" s="330"/>
    </row>
    <row r="2149" spans="2:6" x14ac:dyDescent="0.25">
      <c r="B2149" s="330"/>
      <c r="C2149" s="330"/>
      <c r="D2149" s="330"/>
      <c r="E2149" s="330"/>
      <c r="F2149" s="330"/>
    </row>
    <row r="2150" spans="2:6" x14ac:dyDescent="0.25">
      <c r="B2150" s="330"/>
      <c r="C2150" s="330"/>
      <c r="D2150" s="330"/>
      <c r="E2150" s="330"/>
      <c r="F2150" s="330"/>
    </row>
    <row r="2151" spans="2:6" x14ac:dyDescent="0.25">
      <c r="B2151" s="330"/>
      <c r="C2151" s="330"/>
      <c r="D2151" s="330"/>
      <c r="E2151" s="330"/>
      <c r="F2151" s="330"/>
    </row>
    <row r="2152" spans="2:6" x14ac:dyDescent="0.25">
      <c r="B2152" s="330"/>
      <c r="C2152" s="330"/>
      <c r="D2152" s="330"/>
      <c r="E2152" s="330"/>
      <c r="F2152" s="330"/>
    </row>
    <row r="2153" spans="2:6" x14ac:dyDescent="0.25">
      <c r="B2153" s="330"/>
      <c r="C2153" s="330"/>
      <c r="D2153" s="330"/>
      <c r="E2153" s="330"/>
      <c r="F2153" s="330"/>
    </row>
    <row r="2154" spans="2:6" x14ac:dyDescent="0.25">
      <c r="B2154" s="330"/>
      <c r="C2154" s="330"/>
      <c r="D2154" s="330"/>
      <c r="E2154" s="330"/>
      <c r="F2154" s="330"/>
    </row>
    <row r="2155" spans="2:6" x14ac:dyDescent="0.25">
      <c r="B2155" s="330"/>
      <c r="C2155" s="330"/>
      <c r="D2155" s="330"/>
      <c r="E2155" s="330"/>
      <c r="F2155" s="330"/>
    </row>
    <row r="2156" spans="2:6" x14ac:dyDescent="0.25">
      <c r="B2156" s="330"/>
      <c r="C2156" s="330"/>
      <c r="D2156" s="330"/>
      <c r="E2156" s="330"/>
      <c r="F2156" s="330"/>
    </row>
    <row r="2157" spans="2:6" x14ac:dyDescent="0.25">
      <c r="B2157" s="330"/>
      <c r="C2157" s="330"/>
      <c r="D2157" s="330"/>
      <c r="E2157" s="330"/>
      <c r="F2157" s="330"/>
    </row>
    <row r="2158" spans="2:6" x14ac:dyDescent="0.25">
      <c r="B2158" s="330"/>
      <c r="C2158" s="330"/>
      <c r="D2158" s="330"/>
      <c r="E2158" s="330"/>
      <c r="F2158" s="330"/>
    </row>
    <row r="2159" spans="2:6" x14ac:dyDescent="0.25">
      <c r="B2159" s="330"/>
      <c r="C2159" s="330"/>
      <c r="D2159" s="330"/>
      <c r="E2159" s="330"/>
      <c r="F2159" s="330"/>
    </row>
    <row r="2160" spans="2:6" x14ac:dyDescent="0.25">
      <c r="B2160" s="330"/>
      <c r="C2160" s="330"/>
      <c r="D2160" s="330"/>
      <c r="E2160" s="330"/>
      <c r="F2160" s="330"/>
    </row>
    <row r="2161" spans="2:6" x14ac:dyDescent="0.25">
      <c r="B2161" s="330"/>
      <c r="C2161" s="330"/>
      <c r="D2161" s="330"/>
      <c r="E2161" s="330"/>
      <c r="F2161" s="330"/>
    </row>
    <row r="2162" spans="2:6" x14ac:dyDescent="0.25">
      <c r="B2162" s="330"/>
      <c r="C2162" s="330"/>
      <c r="D2162" s="330"/>
      <c r="E2162" s="330"/>
      <c r="F2162" s="330"/>
    </row>
    <row r="2163" spans="2:6" x14ac:dyDescent="0.25">
      <c r="B2163" s="330"/>
      <c r="C2163" s="330"/>
      <c r="D2163" s="330"/>
      <c r="E2163" s="330"/>
      <c r="F2163" s="330"/>
    </row>
    <row r="2164" spans="2:6" x14ac:dyDescent="0.25">
      <c r="B2164" s="330"/>
      <c r="C2164" s="330"/>
      <c r="D2164" s="330"/>
      <c r="E2164" s="330"/>
      <c r="F2164" s="330"/>
    </row>
    <row r="2165" spans="2:6" x14ac:dyDescent="0.25">
      <c r="B2165" s="330"/>
      <c r="C2165" s="330"/>
      <c r="D2165" s="330"/>
      <c r="E2165" s="330"/>
      <c r="F2165" s="330"/>
    </row>
    <row r="2166" spans="2:6" x14ac:dyDescent="0.25">
      <c r="B2166" s="330"/>
      <c r="C2166" s="330"/>
      <c r="D2166" s="330"/>
      <c r="E2166" s="330"/>
      <c r="F2166" s="330"/>
    </row>
    <row r="2167" spans="2:6" x14ac:dyDescent="0.25">
      <c r="B2167" s="330"/>
      <c r="C2167" s="330"/>
      <c r="D2167" s="330"/>
      <c r="E2167" s="330"/>
      <c r="F2167" s="330"/>
    </row>
    <row r="2168" spans="2:6" x14ac:dyDescent="0.25">
      <c r="B2168" s="330"/>
      <c r="C2168" s="330"/>
      <c r="D2168" s="330"/>
      <c r="E2168" s="330"/>
      <c r="F2168" s="330"/>
    </row>
    <row r="2169" spans="2:6" x14ac:dyDescent="0.25">
      <c r="B2169" s="330"/>
      <c r="C2169" s="330"/>
      <c r="D2169" s="330"/>
      <c r="E2169" s="330"/>
      <c r="F2169" s="330"/>
    </row>
    <row r="2170" spans="2:6" x14ac:dyDescent="0.25">
      <c r="B2170" s="330"/>
      <c r="C2170" s="330"/>
      <c r="D2170" s="330"/>
      <c r="E2170" s="330"/>
      <c r="F2170" s="330"/>
    </row>
    <row r="2171" spans="2:6" x14ac:dyDescent="0.25">
      <c r="B2171" s="330"/>
      <c r="C2171" s="330"/>
      <c r="D2171" s="330"/>
      <c r="E2171" s="330"/>
      <c r="F2171" s="330"/>
    </row>
    <row r="2172" spans="2:6" x14ac:dyDescent="0.25">
      <c r="B2172" s="330"/>
      <c r="C2172" s="330"/>
      <c r="D2172" s="330"/>
      <c r="E2172" s="330"/>
      <c r="F2172" s="330"/>
    </row>
    <row r="2173" spans="2:6" x14ac:dyDescent="0.25">
      <c r="B2173" s="330"/>
      <c r="C2173" s="330"/>
      <c r="D2173" s="330"/>
      <c r="E2173" s="330"/>
      <c r="F2173" s="330"/>
    </row>
    <row r="2174" spans="2:6" x14ac:dyDescent="0.25">
      <c r="B2174" s="330"/>
      <c r="C2174" s="330"/>
      <c r="D2174" s="330"/>
      <c r="E2174" s="330"/>
      <c r="F2174" s="330"/>
    </row>
    <row r="2175" spans="2:6" x14ac:dyDescent="0.25">
      <c r="B2175" s="330"/>
      <c r="C2175" s="330"/>
      <c r="D2175" s="330"/>
      <c r="E2175" s="330"/>
      <c r="F2175" s="330"/>
    </row>
    <row r="2176" spans="2:6" x14ac:dyDescent="0.25">
      <c r="B2176" s="330"/>
      <c r="C2176" s="330"/>
      <c r="D2176" s="330"/>
      <c r="E2176" s="330"/>
      <c r="F2176" s="330"/>
    </row>
    <row r="2177" spans="2:6" x14ac:dyDescent="0.25">
      <c r="B2177" s="330"/>
      <c r="C2177" s="330"/>
      <c r="D2177" s="330"/>
      <c r="E2177" s="330"/>
      <c r="F2177" s="330"/>
    </row>
    <row r="2178" spans="2:6" x14ac:dyDescent="0.25">
      <c r="B2178" s="330"/>
      <c r="C2178" s="330"/>
      <c r="D2178" s="330"/>
      <c r="E2178" s="330"/>
      <c r="F2178" s="330"/>
    </row>
    <row r="2179" spans="2:6" x14ac:dyDescent="0.25">
      <c r="B2179" s="330"/>
      <c r="C2179" s="330"/>
      <c r="D2179" s="330"/>
      <c r="E2179" s="330"/>
      <c r="F2179" s="330"/>
    </row>
    <row r="2180" spans="2:6" x14ac:dyDescent="0.25">
      <c r="B2180" s="330"/>
      <c r="C2180" s="330"/>
      <c r="D2180" s="330"/>
      <c r="E2180" s="330"/>
      <c r="F2180" s="330"/>
    </row>
    <row r="2181" spans="2:6" x14ac:dyDescent="0.25">
      <c r="B2181" s="330"/>
      <c r="C2181" s="330"/>
      <c r="D2181" s="330"/>
      <c r="E2181" s="330"/>
      <c r="F2181" s="330"/>
    </row>
    <row r="2182" spans="2:6" x14ac:dyDescent="0.25">
      <c r="B2182" s="330"/>
      <c r="C2182" s="330"/>
      <c r="D2182" s="330"/>
      <c r="E2182" s="330"/>
      <c r="F2182" s="330"/>
    </row>
    <row r="2183" spans="2:6" x14ac:dyDescent="0.25">
      <c r="B2183" s="330"/>
      <c r="C2183" s="330"/>
      <c r="D2183" s="330"/>
      <c r="E2183" s="330"/>
      <c r="F2183" s="330"/>
    </row>
    <row r="2184" spans="2:6" x14ac:dyDescent="0.25">
      <c r="B2184" s="330"/>
      <c r="C2184" s="330"/>
      <c r="D2184" s="330"/>
      <c r="E2184" s="330"/>
      <c r="F2184" s="330"/>
    </row>
    <row r="2185" spans="2:6" x14ac:dyDescent="0.25">
      <c r="B2185" s="330"/>
      <c r="C2185" s="330"/>
      <c r="D2185" s="330"/>
      <c r="E2185" s="330"/>
      <c r="F2185" s="330"/>
    </row>
    <row r="2186" spans="2:6" x14ac:dyDescent="0.25">
      <c r="B2186" s="330"/>
      <c r="C2186" s="330"/>
      <c r="D2186" s="330"/>
      <c r="E2186" s="330"/>
      <c r="F2186" s="330"/>
    </row>
    <row r="2187" spans="2:6" x14ac:dyDescent="0.25">
      <c r="B2187" s="330"/>
      <c r="C2187" s="330"/>
      <c r="D2187" s="330"/>
      <c r="E2187" s="330"/>
      <c r="F2187" s="330"/>
    </row>
    <row r="2188" spans="2:6" x14ac:dyDescent="0.25">
      <c r="B2188" s="330"/>
      <c r="C2188" s="330"/>
      <c r="D2188" s="330"/>
      <c r="E2188" s="330"/>
      <c r="F2188" s="330"/>
    </row>
    <row r="2189" spans="2:6" x14ac:dyDescent="0.25">
      <c r="B2189" s="330"/>
      <c r="C2189" s="330"/>
      <c r="D2189" s="330"/>
      <c r="E2189" s="330"/>
      <c r="F2189" s="330"/>
    </row>
    <row r="2190" spans="2:6" x14ac:dyDescent="0.25">
      <c r="B2190" s="330"/>
      <c r="C2190" s="330"/>
      <c r="D2190" s="330"/>
      <c r="E2190" s="330"/>
      <c r="F2190" s="330"/>
    </row>
    <row r="2191" spans="2:6" x14ac:dyDescent="0.25">
      <c r="B2191" s="330"/>
      <c r="C2191" s="330"/>
      <c r="D2191" s="330"/>
      <c r="E2191" s="330"/>
      <c r="F2191" s="330"/>
    </row>
    <row r="2192" spans="2:6" x14ac:dyDescent="0.25">
      <c r="B2192" s="330"/>
      <c r="C2192" s="330"/>
      <c r="D2192" s="330"/>
      <c r="E2192" s="330"/>
      <c r="F2192" s="330"/>
    </row>
    <row r="2193" spans="2:6" x14ac:dyDescent="0.25">
      <c r="B2193" s="330"/>
      <c r="C2193" s="330"/>
      <c r="D2193" s="330"/>
      <c r="E2193" s="330"/>
      <c r="F2193" s="330"/>
    </row>
    <row r="2194" spans="2:6" x14ac:dyDescent="0.25">
      <c r="B2194" s="330"/>
      <c r="C2194" s="330"/>
      <c r="D2194" s="330"/>
      <c r="E2194" s="330"/>
      <c r="F2194" s="330"/>
    </row>
    <row r="2195" spans="2:6" x14ac:dyDescent="0.25">
      <c r="B2195" s="330"/>
      <c r="C2195" s="330"/>
      <c r="D2195" s="330"/>
      <c r="E2195" s="330"/>
      <c r="F2195" s="330"/>
    </row>
    <row r="2196" spans="2:6" x14ac:dyDescent="0.25">
      <c r="B2196" s="330"/>
      <c r="C2196" s="330"/>
      <c r="D2196" s="330"/>
      <c r="E2196" s="330"/>
      <c r="F2196" s="330"/>
    </row>
    <row r="2197" spans="2:6" x14ac:dyDescent="0.25">
      <c r="B2197" s="330"/>
      <c r="C2197" s="330"/>
      <c r="D2197" s="330"/>
      <c r="E2197" s="330"/>
      <c r="F2197" s="330"/>
    </row>
    <row r="2198" spans="2:6" x14ac:dyDescent="0.25">
      <c r="B2198" s="330"/>
      <c r="C2198" s="330"/>
      <c r="D2198" s="330"/>
      <c r="E2198" s="330"/>
      <c r="F2198" s="330"/>
    </row>
    <row r="2199" spans="2:6" x14ac:dyDescent="0.25">
      <c r="B2199" s="330"/>
      <c r="C2199" s="330"/>
      <c r="D2199" s="330"/>
      <c r="E2199" s="330"/>
      <c r="F2199" s="330"/>
    </row>
    <row r="2200" spans="2:6" x14ac:dyDescent="0.25">
      <c r="B2200" s="330"/>
      <c r="C2200" s="330"/>
      <c r="D2200" s="330"/>
      <c r="E2200" s="330"/>
      <c r="F2200" s="330"/>
    </row>
    <row r="2201" spans="2:6" x14ac:dyDescent="0.25">
      <c r="B2201" s="330"/>
      <c r="C2201" s="330"/>
      <c r="D2201" s="330"/>
      <c r="E2201" s="330"/>
      <c r="F2201" s="330"/>
    </row>
    <row r="2202" spans="2:6" x14ac:dyDescent="0.25">
      <c r="B2202" s="330"/>
      <c r="C2202" s="330"/>
      <c r="D2202" s="330"/>
      <c r="E2202" s="330"/>
      <c r="F2202" s="330"/>
    </row>
    <row r="2203" spans="2:6" x14ac:dyDescent="0.25">
      <c r="B2203" s="330"/>
      <c r="C2203" s="330"/>
      <c r="D2203" s="330"/>
      <c r="E2203" s="330"/>
      <c r="F2203" s="330"/>
    </row>
    <row r="2204" spans="2:6" x14ac:dyDescent="0.25">
      <c r="B2204" s="330"/>
      <c r="C2204" s="330"/>
      <c r="D2204" s="330"/>
      <c r="E2204" s="330"/>
      <c r="F2204" s="330"/>
    </row>
    <row r="2205" spans="2:6" x14ac:dyDescent="0.25">
      <c r="B2205" s="330"/>
      <c r="C2205" s="330"/>
      <c r="D2205" s="330"/>
      <c r="E2205" s="330"/>
      <c r="F2205" s="330"/>
    </row>
    <row r="2206" spans="2:6" x14ac:dyDescent="0.25">
      <c r="B2206" s="330"/>
      <c r="C2206" s="330"/>
      <c r="D2206" s="330"/>
      <c r="E2206" s="330"/>
      <c r="F2206" s="330"/>
    </row>
    <row r="2207" spans="2:6" x14ac:dyDescent="0.25">
      <c r="B2207" s="330"/>
      <c r="C2207" s="330"/>
      <c r="D2207" s="330"/>
      <c r="E2207" s="330"/>
      <c r="F2207" s="330"/>
    </row>
    <row r="2208" spans="2:6" x14ac:dyDescent="0.25">
      <c r="B2208" s="330"/>
      <c r="C2208" s="330"/>
      <c r="D2208" s="330"/>
      <c r="E2208" s="330"/>
      <c r="F2208" s="330"/>
    </row>
    <row r="2209" spans="2:6" x14ac:dyDescent="0.25">
      <c r="B2209" s="330"/>
      <c r="C2209" s="330"/>
      <c r="D2209" s="330"/>
      <c r="E2209" s="330"/>
      <c r="F2209" s="330"/>
    </row>
    <row r="2210" spans="2:6" x14ac:dyDescent="0.25">
      <c r="B2210" s="330"/>
      <c r="C2210" s="330"/>
      <c r="D2210" s="330"/>
      <c r="E2210" s="330"/>
      <c r="F2210" s="330"/>
    </row>
    <row r="2211" spans="2:6" x14ac:dyDescent="0.25">
      <c r="B2211" s="330"/>
      <c r="C2211" s="330"/>
      <c r="D2211" s="330"/>
      <c r="E2211" s="330"/>
      <c r="F2211" s="330"/>
    </row>
    <row r="2212" spans="2:6" x14ac:dyDescent="0.25">
      <c r="B2212" s="330"/>
      <c r="C2212" s="330"/>
      <c r="D2212" s="330"/>
      <c r="E2212" s="330"/>
      <c r="F2212" s="330"/>
    </row>
    <row r="2213" spans="2:6" x14ac:dyDescent="0.25">
      <c r="B2213" s="330"/>
      <c r="C2213" s="330"/>
      <c r="D2213" s="330"/>
      <c r="E2213" s="330"/>
      <c r="F2213" s="330"/>
    </row>
    <row r="2214" spans="2:6" x14ac:dyDescent="0.25">
      <c r="B2214" s="330"/>
      <c r="C2214" s="330"/>
      <c r="D2214" s="330"/>
      <c r="E2214" s="330"/>
      <c r="F2214" s="330"/>
    </row>
    <row r="2215" spans="2:6" x14ac:dyDescent="0.25">
      <c r="B2215" s="330"/>
      <c r="C2215" s="330"/>
      <c r="D2215" s="330"/>
      <c r="E2215" s="330"/>
      <c r="F2215" s="330"/>
    </row>
    <row r="2216" spans="2:6" x14ac:dyDescent="0.25">
      <c r="B2216" s="330"/>
      <c r="C2216" s="330"/>
      <c r="D2216" s="330"/>
      <c r="E2216" s="330"/>
      <c r="F2216" s="330"/>
    </row>
    <row r="2217" spans="2:6" x14ac:dyDescent="0.25">
      <c r="B2217" s="330"/>
      <c r="C2217" s="330"/>
      <c r="D2217" s="330"/>
      <c r="E2217" s="330"/>
      <c r="F2217" s="330"/>
    </row>
    <row r="2218" spans="2:6" x14ac:dyDescent="0.25">
      <c r="B2218" s="330"/>
      <c r="C2218" s="330"/>
      <c r="D2218" s="330"/>
      <c r="E2218" s="330"/>
      <c r="F2218" s="330"/>
    </row>
    <row r="2219" spans="2:6" x14ac:dyDescent="0.25">
      <c r="B2219" s="330"/>
      <c r="C2219" s="330"/>
      <c r="D2219" s="330"/>
      <c r="E2219" s="330"/>
      <c r="F2219" s="330"/>
    </row>
    <row r="2220" spans="2:6" x14ac:dyDescent="0.25">
      <c r="B2220" s="330"/>
      <c r="C2220" s="330"/>
      <c r="D2220" s="330"/>
      <c r="E2220" s="330"/>
      <c r="F2220" s="330"/>
    </row>
    <row r="2221" spans="2:6" x14ac:dyDescent="0.25">
      <c r="B2221" s="330"/>
      <c r="C2221" s="330"/>
      <c r="D2221" s="330"/>
      <c r="E2221" s="330"/>
      <c r="F2221" s="330"/>
    </row>
    <row r="2222" spans="2:6" x14ac:dyDescent="0.25">
      <c r="B2222" s="330"/>
      <c r="C2222" s="330"/>
      <c r="D2222" s="330"/>
      <c r="E2222" s="330"/>
      <c r="F2222" s="330"/>
    </row>
    <row r="2223" spans="2:6" x14ac:dyDescent="0.25">
      <c r="B2223" s="330"/>
      <c r="C2223" s="330"/>
      <c r="D2223" s="330"/>
      <c r="E2223" s="330"/>
      <c r="F2223" s="330"/>
    </row>
    <row r="2224" spans="2:6" x14ac:dyDescent="0.25">
      <c r="B2224" s="330"/>
      <c r="C2224" s="330"/>
      <c r="D2224" s="330"/>
      <c r="E2224" s="330"/>
      <c r="F2224" s="330"/>
    </row>
    <row r="2225" spans="2:6" x14ac:dyDescent="0.25">
      <c r="B2225" s="330"/>
      <c r="C2225" s="330"/>
      <c r="D2225" s="330"/>
      <c r="E2225" s="330"/>
      <c r="F2225" s="330"/>
    </row>
    <row r="2226" spans="2:6" x14ac:dyDescent="0.25">
      <c r="B2226" s="330"/>
      <c r="C2226" s="330"/>
      <c r="D2226" s="330"/>
      <c r="E2226" s="330"/>
      <c r="F2226" s="330"/>
    </row>
    <row r="2227" spans="2:6" x14ac:dyDescent="0.25">
      <c r="B2227" s="330"/>
      <c r="C2227" s="330"/>
      <c r="D2227" s="330"/>
      <c r="E2227" s="330"/>
      <c r="F2227" s="330"/>
    </row>
    <row r="2228" spans="2:6" x14ac:dyDescent="0.25">
      <c r="B2228" s="330"/>
      <c r="C2228" s="330"/>
      <c r="D2228" s="330"/>
      <c r="E2228" s="330"/>
      <c r="F2228" s="330"/>
    </row>
    <row r="2229" spans="2:6" x14ac:dyDescent="0.25">
      <c r="B2229" s="330"/>
      <c r="C2229" s="330"/>
      <c r="D2229" s="330"/>
      <c r="E2229" s="330"/>
      <c r="F2229" s="330"/>
    </row>
    <row r="2230" spans="2:6" x14ac:dyDescent="0.25">
      <c r="B2230" s="330"/>
      <c r="C2230" s="330"/>
      <c r="D2230" s="330"/>
      <c r="E2230" s="330"/>
      <c r="F2230" s="330"/>
    </row>
    <row r="2231" spans="2:6" x14ac:dyDescent="0.25">
      <c r="B2231" s="330"/>
      <c r="C2231" s="330"/>
      <c r="D2231" s="330"/>
      <c r="E2231" s="330"/>
      <c r="F2231" s="330"/>
    </row>
    <row r="2232" spans="2:6" x14ac:dyDescent="0.25">
      <c r="B2232" s="330"/>
      <c r="C2232" s="330"/>
      <c r="D2232" s="330"/>
      <c r="E2232" s="330"/>
      <c r="F2232" s="330"/>
    </row>
    <row r="2233" spans="2:6" x14ac:dyDescent="0.25">
      <c r="B2233" s="330"/>
      <c r="C2233" s="330"/>
      <c r="D2233" s="330"/>
      <c r="E2233" s="330"/>
      <c r="F2233" s="330"/>
    </row>
    <row r="2234" spans="2:6" x14ac:dyDescent="0.25">
      <c r="B2234" s="330"/>
      <c r="C2234" s="330"/>
      <c r="D2234" s="330"/>
      <c r="E2234" s="330"/>
      <c r="F2234" s="330"/>
    </row>
    <row r="2235" spans="2:6" x14ac:dyDescent="0.25">
      <c r="B2235" s="330"/>
      <c r="C2235" s="330"/>
      <c r="D2235" s="330"/>
      <c r="E2235" s="330"/>
      <c r="F2235" s="330"/>
    </row>
    <row r="2236" spans="2:6" x14ac:dyDescent="0.25">
      <c r="B2236" s="330"/>
      <c r="C2236" s="330"/>
      <c r="D2236" s="330"/>
      <c r="E2236" s="330"/>
      <c r="F2236" s="330"/>
    </row>
    <row r="2237" spans="2:6" x14ac:dyDescent="0.25">
      <c r="B2237" s="330"/>
      <c r="C2237" s="330"/>
      <c r="D2237" s="330"/>
      <c r="E2237" s="330"/>
      <c r="F2237" s="330"/>
    </row>
    <row r="2238" spans="2:6" x14ac:dyDescent="0.25">
      <c r="B2238" s="330"/>
      <c r="C2238" s="330"/>
      <c r="D2238" s="330"/>
      <c r="E2238" s="330"/>
      <c r="F2238" s="330"/>
    </row>
    <row r="2239" spans="2:6" x14ac:dyDescent="0.25">
      <c r="B2239" s="330"/>
      <c r="C2239" s="330"/>
      <c r="D2239" s="330"/>
      <c r="E2239" s="330"/>
      <c r="F2239" s="330"/>
    </row>
    <row r="2240" spans="2:6" x14ac:dyDescent="0.25">
      <c r="B2240" s="330"/>
      <c r="C2240" s="330"/>
      <c r="D2240" s="330"/>
      <c r="E2240" s="330"/>
      <c r="F2240" s="330"/>
    </row>
    <row r="2241" spans="2:6" x14ac:dyDescent="0.25">
      <c r="B2241" s="330"/>
      <c r="C2241" s="330"/>
      <c r="D2241" s="330"/>
      <c r="E2241" s="330"/>
      <c r="F2241" s="330"/>
    </row>
    <row r="2242" spans="2:6" x14ac:dyDescent="0.25">
      <c r="B2242" s="330"/>
      <c r="C2242" s="330"/>
      <c r="D2242" s="330"/>
      <c r="E2242" s="330"/>
      <c r="F2242" s="330"/>
    </row>
    <row r="2243" spans="2:6" x14ac:dyDescent="0.25">
      <c r="B2243" s="330"/>
      <c r="C2243" s="330"/>
      <c r="D2243" s="330"/>
      <c r="E2243" s="330"/>
      <c r="F2243" s="330"/>
    </row>
    <row r="2244" spans="2:6" x14ac:dyDescent="0.25">
      <c r="B2244" s="330"/>
      <c r="C2244" s="330"/>
      <c r="D2244" s="330"/>
      <c r="E2244" s="330"/>
      <c r="F2244" s="330"/>
    </row>
    <row r="2245" spans="2:6" x14ac:dyDescent="0.25">
      <c r="B2245" s="330"/>
      <c r="C2245" s="330"/>
      <c r="D2245" s="330"/>
      <c r="E2245" s="330"/>
      <c r="F2245" s="330"/>
    </row>
    <row r="2246" spans="2:6" x14ac:dyDescent="0.25">
      <c r="B2246" s="330"/>
      <c r="C2246" s="330"/>
      <c r="D2246" s="330"/>
      <c r="E2246" s="330"/>
      <c r="F2246" s="330"/>
    </row>
    <row r="2247" spans="2:6" x14ac:dyDescent="0.25">
      <c r="B2247" s="330"/>
      <c r="C2247" s="330"/>
      <c r="D2247" s="330"/>
      <c r="E2247" s="330"/>
      <c r="F2247" s="330"/>
    </row>
    <row r="2248" spans="2:6" x14ac:dyDescent="0.25">
      <c r="B2248" s="330"/>
      <c r="C2248" s="330"/>
      <c r="D2248" s="330"/>
      <c r="E2248" s="330"/>
      <c r="F2248" s="330"/>
    </row>
    <row r="2249" spans="2:6" x14ac:dyDescent="0.25">
      <c r="B2249" s="330"/>
      <c r="C2249" s="330"/>
      <c r="D2249" s="330"/>
      <c r="E2249" s="330"/>
      <c r="F2249" s="330"/>
    </row>
    <row r="2250" spans="2:6" x14ac:dyDescent="0.25">
      <c r="B2250" s="330"/>
      <c r="C2250" s="330"/>
      <c r="D2250" s="330"/>
      <c r="E2250" s="330"/>
      <c r="F2250" s="330"/>
    </row>
    <row r="2251" spans="2:6" x14ac:dyDescent="0.25">
      <c r="B2251" s="330"/>
      <c r="C2251" s="330"/>
      <c r="D2251" s="330"/>
      <c r="E2251" s="330"/>
      <c r="F2251" s="330"/>
    </row>
    <row r="2252" spans="2:6" x14ac:dyDescent="0.25">
      <c r="B2252" s="330"/>
      <c r="C2252" s="330"/>
      <c r="D2252" s="330"/>
      <c r="E2252" s="330"/>
      <c r="F2252" s="330"/>
    </row>
    <row r="2253" spans="2:6" x14ac:dyDescent="0.25">
      <c r="B2253" s="330"/>
      <c r="C2253" s="330"/>
      <c r="D2253" s="330"/>
      <c r="E2253" s="330"/>
      <c r="F2253" s="330"/>
    </row>
    <row r="2254" spans="2:6" x14ac:dyDescent="0.25">
      <c r="B2254" s="330"/>
      <c r="C2254" s="330"/>
      <c r="D2254" s="330"/>
      <c r="E2254" s="330"/>
      <c r="F2254" s="330"/>
    </row>
    <row r="2255" spans="2:6" x14ac:dyDescent="0.25">
      <c r="B2255" s="330"/>
      <c r="C2255" s="330"/>
      <c r="D2255" s="330"/>
      <c r="E2255" s="330"/>
      <c r="F2255" s="330"/>
    </row>
    <row r="2256" spans="2:6" x14ac:dyDescent="0.25">
      <c r="B2256" s="330"/>
      <c r="C2256" s="330"/>
      <c r="D2256" s="330"/>
      <c r="E2256" s="330"/>
      <c r="F2256" s="330"/>
    </row>
    <row r="2257" spans="2:6" x14ac:dyDescent="0.25">
      <c r="B2257" s="330"/>
      <c r="C2257" s="330"/>
      <c r="D2257" s="330"/>
      <c r="E2257" s="330"/>
      <c r="F2257" s="330"/>
    </row>
    <row r="2258" spans="2:6" x14ac:dyDescent="0.25">
      <c r="B2258" s="330"/>
      <c r="C2258" s="330"/>
      <c r="D2258" s="330"/>
      <c r="E2258" s="330"/>
      <c r="F2258" s="330"/>
    </row>
    <row r="2259" spans="2:6" x14ac:dyDescent="0.25">
      <c r="B2259" s="330"/>
      <c r="C2259" s="330"/>
      <c r="D2259" s="330"/>
      <c r="E2259" s="330"/>
      <c r="F2259" s="330"/>
    </row>
    <row r="2260" spans="2:6" x14ac:dyDescent="0.25">
      <c r="B2260" s="330"/>
      <c r="C2260" s="330"/>
      <c r="D2260" s="330"/>
      <c r="E2260" s="330"/>
      <c r="F2260" s="330"/>
    </row>
    <row r="2261" spans="2:6" x14ac:dyDescent="0.25">
      <c r="B2261" s="330"/>
      <c r="C2261" s="330"/>
      <c r="D2261" s="330"/>
      <c r="E2261" s="330"/>
      <c r="F2261" s="330"/>
    </row>
    <row r="2262" spans="2:6" x14ac:dyDescent="0.25">
      <c r="B2262" s="330"/>
      <c r="C2262" s="330"/>
      <c r="D2262" s="330"/>
      <c r="E2262" s="330"/>
      <c r="F2262" s="330"/>
    </row>
    <row r="2263" spans="2:6" x14ac:dyDescent="0.25">
      <c r="B2263" s="330"/>
      <c r="C2263" s="330"/>
      <c r="D2263" s="330"/>
      <c r="E2263" s="330"/>
      <c r="F2263" s="330"/>
    </row>
    <row r="2264" spans="2:6" x14ac:dyDescent="0.25">
      <c r="B2264" s="330"/>
      <c r="C2264" s="330"/>
      <c r="D2264" s="330"/>
      <c r="E2264" s="330"/>
      <c r="F2264" s="330"/>
    </row>
    <row r="2265" spans="2:6" x14ac:dyDescent="0.25">
      <c r="B2265" s="330"/>
      <c r="C2265" s="330"/>
      <c r="D2265" s="330"/>
      <c r="E2265" s="330"/>
      <c r="F2265" s="330"/>
    </row>
    <row r="2266" spans="2:6" x14ac:dyDescent="0.25">
      <c r="B2266" s="330"/>
      <c r="C2266" s="330"/>
      <c r="D2266" s="330"/>
      <c r="E2266" s="330"/>
      <c r="F2266" s="330"/>
    </row>
    <row r="2267" spans="2:6" x14ac:dyDescent="0.25">
      <c r="B2267" s="330"/>
      <c r="C2267" s="330"/>
      <c r="D2267" s="330"/>
      <c r="E2267" s="330"/>
      <c r="F2267" s="330"/>
    </row>
    <row r="2268" spans="2:6" x14ac:dyDescent="0.25">
      <c r="B2268" s="330"/>
      <c r="C2268" s="330"/>
      <c r="D2268" s="330"/>
      <c r="E2268" s="330"/>
      <c r="F2268" s="330"/>
    </row>
    <row r="2269" spans="2:6" x14ac:dyDescent="0.25">
      <c r="B2269" s="330"/>
      <c r="C2269" s="330"/>
      <c r="D2269" s="330"/>
      <c r="E2269" s="330"/>
      <c r="F2269" s="330"/>
    </row>
    <row r="2270" spans="2:6" x14ac:dyDescent="0.25">
      <c r="B2270" s="330"/>
      <c r="C2270" s="330"/>
      <c r="D2270" s="330"/>
      <c r="E2270" s="330"/>
      <c r="F2270" s="330"/>
    </row>
    <row r="2271" spans="2:6" x14ac:dyDescent="0.25">
      <c r="B2271" s="330"/>
      <c r="C2271" s="330"/>
      <c r="D2271" s="330"/>
      <c r="E2271" s="330"/>
      <c r="F2271" s="330"/>
    </row>
    <row r="2272" spans="2:6" x14ac:dyDescent="0.25">
      <c r="B2272" s="330"/>
      <c r="C2272" s="330"/>
      <c r="D2272" s="330"/>
      <c r="E2272" s="330"/>
      <c r="F2272" s="330"/>
    </row>
    <row r="2273" spans="2:6" x14ac:dyDescent="0.25">
      <c r="B2273" s="330"/>
      <c r="C2273" s="330"/>
      <c r="D2273" s="330"/>
      <c r="E2273" s="330"/>
      <c r="F2273" s="330"/>
    </row>
    <row r="2274" spans="2:6" x14ac:dyDescent="0.25">
      <c r="B2274" s="330"/>
      <c r="C2274" s="330"/>
      <c r="D2274" s="330"/>
      <c r="E2274" s="330"/>
      <c r="F2274" s="330"/>
    </row>
    <row r="2275" spans="2:6" x14ac:dyDescent="0.25">
      <c r="B2275" s="330"/>
      <c r="C2275" s="330"/>
      <c r="D2275" s="330"/>
      <c r="E2275" s="330"/>
      <c r="F2275" s="330"/>
    </row>
    <row r="2276" spans="2:6" x14ac:dyDescent="0.25">
      <c r="B2276" s="330"/>
      <c r="C2276" s="330"/>
      <c r="D2276" s="330"/>
      <c r="E2276" s="330"/>
      <c r="F2276" s="330"/>
    </row>
    <row r="2277" spans="2:6" x14ac:dyDescent="0.25">
      <c r="B2277" s="330"/>
      <c r="C2277" s="330"/>
      <c r="D2277" s="330"/>
      <c r="E2277" s="330"/>
      <c r="F2277" s="330"/>
    </row>
    <row r="2278" spans="2:6" x14ac:dyDescent="0.25">
      <c r="B2278" s="330"/>
      <c r="C2278" s="330"/>
      <c r="D2278" s="330"/>
      <c r="E2278" s="330"/>
      <c r="F2278" s="330"/>
    </row>
    <row r="2279" spans="2:6" x14ac:dyDescent="0.25">
      <c r="B2279" s="330"/>
      <c r="C2279" s="330"/>
      <c r="D2279" s="330"/>
      <c r="E2279" s="330"/>
      <c r="F2279" s="330"/>
    </row>
    <row r="2280" spans="2:6" x14ac:dyDescent="0.25">
      <c r="B2280" s="330"/>
      <c r="C2280" s="330"/>
      <c r="D2280" s="330"/>
      <c r="E2280" s="330"/>
      <c r="F2280" s="330"/>
    </row>
    <row r="2281" spans="2:6" x14ac:dyDescent="0.25">
      <c r="B2281" s="330"/>
      <c r="C2281" s="330"/>
      <c r="D2281" s="330"/>
      <c r="E2281" s="330"/>
      <c r="F2281" s="330"/>
    </row>
    <row r="2282" spans="2:6" x14ac:dyDescent="0.25">
      <c r="B2282" s="330"/>
      <c r="C2282" s="330"/>
      <c r="D2282" s="330"/>
      <c r="E2282" s="330"/>
      <c r="F2282" s="330"/>
    </row>
    <row r="2283" spans="2:6" x14ac:dyDescent="0.25">
      <c r="B2283" s="330"/>
      <c r="C2283" s="330"/>
      <c r="D2283" s="330"/>
      <c r="E2283" s="330"/>
      <c r="F2283" s="330"/>
    </row>
    <row r="2284" spans="2:6" x14ac:dyDescent="0.25">
      <c r="B2284" s="330"/>
      <c r="C2284" s="330"/>
      <c r="D2284" s="330"/>
      <c r="E2284" s="330"/>
      <c r="F2284" s="330"/>
    </row>
    <row r="2285" spans="2:6" x14ac:dyDescent="0.25">
      <c r="B2285" s="330"/>
      <c r="C2285" s="330"/>
      <c r="D2285" s="330"/>
      <c r="E2285" s="330"/>
      <c r="F2285" s="330"/>
    </row>
    <row r="2286" spans="2:6" x14ac:dyDescent="0.25">
      <c r="B2286" s="330"/>
      <c r="C2286" s="330"/>
      <c r="D2286" s="330"/>
      <c r="E2286" s="330"/>
      <c r="F2286" s="330"/>
    </row>
    <row r="2287" spans="2:6" x14ac:dyDescent="0.25">
      <c r="B2287" s="330"/>
      <c r="C2287" s="330"/>
      <c r="D2287" s="330"/>
      <c r="E2287" s="330"/>
      <c r="F2287" s="330"/>
    </row>
    <row r="2288" spans="2:6" x14ac:dyDescent="0.25">
      <c r="B2288" s="330"/>
      <c r="C2288" s="330"/>
      <c r="D2288" s="330"/>
      <c r="E2288" s="330"/>
      <c r="F2288" s="330"/>
    </row>
    <row r="2289" spans="2:6" x14ac:dyDescent="0.25">
      <c r="B2289" s="330"/>
      <c r="C2289" s="330"/>
      <c r="D2289" s="330"/>
      <c r="E2289" s="330"/>
      <c r="F2289" s="330"/>
    </row>
    <row r="2290" spans="2:6" x14ac:dyDescent="0.25">
      <c r="B2290" s="330"/>
      <c r="C2290" s="330"/>
      <c r="D2290" s="330"/>
      <c r="E2290" s="330"/>
      <c r="F2290" s="330"/>
    </row>
    <row r="2291" spans="2:6" x14ac:dyDescent="0.25">
      <c r="B2291" s="330"/>
      <c r="C2291" s="330"/>
      <c r="D2291" s="330"/>
      <c r="E2291" s="330"/>
      <c r="F2291" s="330"/>
    </row>
    <row r="2292" spans="2:6" x14ac:dyDescent="0.25">
      <c r="B2292" s="330"/>
      <c r="C2292" s="330"/>
      <c r="D2292" s="330"/>
      <c r="E2292" s="330"/>
      <c r="F2292" s="330"/>
    </row>
    <row r="2293" spans="2:6" x14ac:dyDescent="0.25">
      <c r="B2293" s="330"/>
      <c r="C2293" s="330"/>
      <c r="D2293" s="330"/>
      <c r="E2293" s="330"/>
      <c r="F2293" s="330"/>
    </row>
    <row r="2294" spans="2:6" x14ac:dyDescent="0.25">
      <c r="B2294" s="330"/>
      <c r="C2294" s="330"/>
      <c r="D2294" s="330"/>
      <c r="E2294" s="330"/>
      <c r="F2294" s="330"/>
    </row>
    <row r="2295" spans="2:6" x14ac:dyDescent="0.25">
      <c r="B2295" s="330"/>
      <c r="C2295" s="330"/>
      <c r="D2295" s="330"/>
      <c r="E2295" s="330"/>
      <c r="F2295" s="330"/>
    </row>
    <row r="2296" spans="2:6" x14ac:dyDescent="0.25">
      <c r="B2296" s="330"/>
      <c r="C2296" s="330"/>
      <c r="D2296" s="330"/>
      <c r="E2296" s="330"/>
      <c r="F2296" s="330"/>
    </row>
    <row r="2297" spans="2:6" x14ac:dyDescent="0.25">
      <c r="B2297" s="330"/>
      <c r="C2297" s="330"/>
      <c r="D2297" s="330"/>
      <c r="E2297" s="330"/>
      <c r="F2297" s="330"/>
    </row>
    <row r="2298" spans="2:6" x14ac:dyDescent="0.25">
      <c r="B2298" s="330"/>
      <c r="C2298" s="330"/>
      <c r="D2298" s="330"/>
      <c r="E2298" s="330"/>
      <c r="F2298" s="330"/>
    </row>
    <row r="2299" spans="2:6" x14ac:dyDescent="0.25">
      <c r="B2299" s="330"/>
      <c r="C2299" s="330"/>
      <c r="D2299" s="330"/>
      <c r="E2299" s="330"/>
      <c r="F2299" s="330"/>
    </row>
    <row r="2300" spans="2:6" x14ac:dyDescent="0.25">
      <c r="B2300" s="330"/>
      <c r="C2300" s="330"/>
      <c r="D2300" s="330"/>
      <c r="E2300" s="330"/>
      <c r="F2300" s="330"/>
    </row>
    <row r="2301" spans="2:6" x14ac:dyDescent="0.25">
      <c r="B2301" s="330"/>
      <c r="C2301" s="330"/>
      <c r="D2301" s="330"/>
      <c r="E2301" s="330"/>
      <c r="F2301" s="330"/>
    </row>
    <row r="2302" spans="2:6" x14ac:dyDescent="0.25">
      <c r="B2302" s="330"/>
      <c r="C2302" s="330"/>
      <c r="D2302" s="330"/>
      <c r="E2302" s="330"/>
      <c r="F2302" s="330"/>
    </row>
    <row r="2303" spans="2:6" x14ac:dyDescent="0.25">
      <c r="B2303" s="330"/>
      <c r="C2303" s="330"/>
      <c r="D2303" s="330"/>
      <c r="E2303" s="330"/>
      <c r="F2303" s="330"/>
    </row>
    <row r="2304" spans="2:6" x14ac:dyDescent="0.25">
      <c r="B2304" s="330"/>
      <c r="C2304" s="330"/>
      <c r="D2304" s="330"/>
      <c r="E2304" s="330"/>
      <c r="F2304" s="330"/>
    </row>
    <row r="2305" spans="2:6" x14ac:dyDescent="0.25">
      <c r="B2305" s="330"/>
      <c r="C2305" s="330"/>
      <c r="D2305" s="330"/>
      <c r="E2305" s="330"/>
      <c r="F2305" s="330"/>
    </row>
    <row r="2306" spans="2:6" x14ac:dyDescent="0.25">
      <c r="B2306" s="330"/>
      <c r="C2306" s="330"/>
      <c r="D2306" s="330"/>
      <c r="E2306" s="330"/>
      <c r="F2306" s="330"/>
    </row>
    <row r="2307" spans="2:6" x14ac:dyDescent="0.25">
      <c r="B2307" s="330"/>
      <c r="C2307" s="330"/>
      <c r="D2307" s="330"/>
      <c r="E2307" s="330"/>
      <c r="F2307" s="330"/>
    </row>
    <row r="2308" spans="2:6" x14ac:dyDescent="0.25">
      <c r="B2308" s="330"/>
      <c r="C2308" s="330"/>
      <c r="D2308" s="330"/>
      <c r="E2308" s="330"/>
      <c r="F2308" s="330"/>
    </row>
    <row r="2309" spans="2:6" x14ac:dyDescent="0.25">
      <c r="B2309" s="330"/>
      <c r="C2309" s="330"/>
      <c r="D2309" s="330"/>
      <c r="E2309" s="330"/>
      <c r="F2309" s="330"/>
    </row>
    <row r="2310" spans="2:6" x14ac:dyDescent="0.25">
      <c r="B2310" s="330"/>
      <c r="C2310" s="330"/>
      <c r="D2310" s="330"/>
      <c r="E2310" s="330"/>
      <c r="F2310" s="330"/>
    </row>
    <row r="2311" spans="2:6" x14ac:dyDescent="0.25">
      <c r="B2311" s="330"/>
      <c r="C2311" s="330"/>
      <c r="D2311" s="330"/>
      <c r="E2311" s="330"/>
      <c r="F2311" s="330"/>
    </row>
    <row r="2312" spans="2:6" x14ac:dyDescent="0.25">
      <c r="B2312" s="330"/>
      <c r="C2312" s="330"/>
      <c r="D2312" s="330"/>
      <c r="E2312" s="330"/>
      <c r="F2312" s="330"/>
    </row>
    <row r="2313" spans="2:6" x14ac:dyDescent="0.25">
      <c r="B2313" s="330"/>
      <c r="C2313" s="330"/>
      <c r="D2313" s="330"/>
      <c r="E2313" s="330"/>
      <c r="F2313" s="330"/>
    </row>
    <row r="2314" spans="2:6" x14ac:dyDescent="0.25">
      <c r="B2314" s="330"/>
      <c r="C2314" s="330"/>
      <c r="D2314" s="330"/>
      <c r="E2314" s="330"/>
      <c r="F2314" s="330"/>
    </row>
    <row r="2315" spans="2:6" x14ac:dyDescent="0.25">
      <c r="B2315" s="330"/>
      <c r="C2315" s="330"/>
      <c r="D2315" s="330"/>
      <c r="E2315" s="330"/>
      <c r="F2315" s="330"/>
    </row>
    <row r="2316" spans="2:6" x14ac:dyDescent="0.25">
      <c r="B2316" s="330"/>
      <c r="C2316" s="330"/>
      <c r="D2316" s="330"/>
      <c r="E2316" s="330"/>
      <c r="F2316" s="330"/>
    </row>
    <row r="2317" spans="2:6" x14ac:dyDescent="0.25">
      <c r="B2317" s="330"/>
      <c r="C2317" s="330"/>
      <c r="D2317" s="330"/>
      <c r="E2317" s="330"/>
      <c r="F2317" s="330"/>
    </row>
    <row r="2318" spans="2:6" x14ac:dyDescent="0.25">
      <c r="B2318" s="330"/>
      <c r="C2318" s="330"/>
      <c r="D2318" s="330"/>
      <c r="E2318" s="330"/>
      <c r="F2318" s="330"/>
    </row>
    <row r="2319" spans="2:6" x14ac:dyDescent="0.25">
      <c r="B2319" s="330"/>
      <c r="C2319" s="330"/>
      <c r="D2319" s="330"/>
      <c r="E2319" s="330"/>
      <c r="F2319" s="330"/>
    </row>
    <row r="2320" spans="2:6" x14ac:dyDescent="0.25">
      <c r="B2320" s="330"/>
      <c r="C2320" s="330"/>
      <c r="D2320" s="330"/>
      <c r="E2320" s="330"/>
      <c r="F2320" s="330"/>
    </row>
    <row r="2321" spans="2:6" x14ac:dyDescent="0.25">
      <c r="B2321" s="330"/>
      <c r="C2321" s="330"/>
      <c r="D2321" s="330"/>
      <c r="E2321" s="330"/>
      <c r="F2321" s="330"/>
    </row>
    <row r="2322" spans="2:6" x14ac:dyDescent="0.25">
      <c r="B2322" s="330"/>
      <c r="C2322" s="330"/>
      <c r="D2322" s="330"/>
      <c r="E2322" s="330"/>
      <c r="F2322" s="330"/>
    </row>
    <row r="2323" spans="2:6" x14ac:dyDescent="0.25">
      <c r="B2323" s="330"/>
      <c r="C2323" s="330"/>
      <c r="D2323" s="330"/>
      <c r="E2323" s="330"/>
      <c r="F2323" s="330"/>
    </row>
    <row r="2324" spans="2:6" x14ac:dyDescent="0.25">
      <c r="B2324" s="330"/>
      <c r="C2324" s="330"/>
      <c r="D2324" s="330"/>
      <c r="E2324" s="330"/>
      <c r="F2324" s="330"/>
    </row>
    <row r="2325" spans="2:6" x14ac:dyDescent="0.25">
      <c r="B2325" s="330"/>
      <c r="C2325" s="330"/>
      <c r="D2325" s="330"/>
      <c r="E2325" s="330"/>
      <c r="F2325" s="330"/>
    </row>
    <row r="2326" spans="2:6" x14ac:dyDescent="0.25">
      <c r="B2326" s="330"/>
      <c r="C2326" s="330"/>
      <c r="D2326" s="330"/>
      <c r="E2326" s="330"/>
      <c r="F2326" s="330"/>
    </row>
    <row r="2327" spans="2:6" x14ac:dyDescent="0.25">
      <c r="B2327" s="330"/>
      <c r="C2327" s="330"/>
      <c r="D2327" s="330"/>
      <c r="E2327" s="330"/>
      <c r="F2327" s="330"/>
    </row>
    <row r="2328" spans="2:6" x14ac:dyDescent="0.25">
      <c r="B2328" s="330"/>
      <c r="C2328" s="330"/>
      <c r="D2328" s="330"/>
      <c r="E2328" s="330"/>
      <c r="F2328" s="330"/>
    </row>
    <row r="2329" spans="2:6" x14ac:dyDescent="0.25">
      <c r="B2329" s="330"/>
      <c r="C2329" s="330"/>
      <c r="D2329" s="330"/>
      <c r="E2329" s="330"/>
      <c r="F2329" s="330"/>
    </row>
    <row r="2330" spans="2:6" x14ac:dyDescent="0.25">
      <c r="B2330" s="330"/>
      <c r="C2330" s="330"/>
      <c r="D2330" s="330"/>
      <c r="E2330" s="330"/>
      <c r="F2330" s="330"/>
    </row>
    <row r="2331" spans="2:6" x14ac:dyDescent="0.25">
      <c r="B2331" s="330"/>
      <c r="C2331" s="330"/>
      <c r="D2331" s="330"/>
      <c r="E2331" s="330"/>
      <c r="F2331" s="330"/>
    </row>
    <row r="2332" spans="2:6" x14ac:dyDescent="0.25">
      <c r="B2332" s="330"/>
      <c r="C2332" s="330"/>
      <c r="D2332" s="330"/>
      <c r="E2332" s="330"/>
      <c r="F2332" s="330"/>
    </row>
    <row r="2333" spans="2:6" x14ac:dyDescent="0.25">
      <c r="B2333" s="330"/>
      <c r="C2333" s="330"/>
      <c r="D2333" s="330"/>
      <c r="E2333" s="330"/>
      <c r="F2333" s="330"/>
    </row>
    <row r="2334" spans="2:6" x14ac:dyDescent="0.25">
      <c r="B2334" s="330"/>
      <c r="C2334" s="330"/>
      <c r="D2334" s="330"/>
      <c r="E2334" s="330"/>
      <c r="F2334" s="330"/>
    </row>
    <row r="2335" spans="2:6" x14ac:dyDescent="0.25">
      <c r="B2335" s="330"/>
      <c r="C2335" s="330"/>
      <c r="D2335" s="330"/>
      <c r="E2335" s="330"/>
      <c r="F2335" s="330"/>
    </row>
    <row r="2336" spans="2:6" x14ac:dyDescent="0.25">
      <c r="B2336" s="330"/>
      <c r="C2336" s="330"/>
      <c r="D2336" s="330"/>
      <c r="E2336" s="330"/>
      <c r="F2336" s="330"/>
    </row>
    <row r="2337" spans="2:6" x14ac:dyDescent="0.25">
      <c r="B2337" s="330"/>
      <c r="C2337" s="330"/>
      <c r="D2337" s="330"/>
      <c r="E2337" s="330"/>
      <c r="F2337" s="330"/>
    </row>
    <row r="2338" spans="2:6" x14ac:dyDescent="0.25">
      <c r="B2338" s="330"/>
      <c r="C2338" s="330"/>
      <c r="D2338" s="330"/>
      <c r="E2338" s="330"/>
      <c r="F2338" s="330"/>
    </row>
    <row r="2339" spans="2:6" x14ac:dyDescent="0.25">
      <c r="B2339" s="330"/>
      <c r="C2339" s="330"/>
      <c r="D2339" s="330"/>
      <c r="E2339" s="330"/>
      <c r="F2339" s="330"/>
    </row>
    <row r="2340" spans="2:6" x14ac:dyDescent="0.25">
      <c r="B2340" s="330"/>
      <c r="C2340" s="330"/>
      <c r="D2340" s="330"/>
      <c r="E2340" s="330"/>
      <c r="F2340" s="330"/>
    </row>
    <row r="2341" spans="2:6" x14ac:dyDescent="0.25">
      <c r="B2341" s="330"/>
      <c r="C2341" s="330"/>
      <c r="D2341" s="330"/>
      <c r="E2341" s="330"/>
      <c r="F2341" s="330"/>
    </row>
    <row r="2342" spans="2:6" x14ac:dyDescent="0.25">
      <c r="B2342" s="330"/>
      <c r="C2342" s="330"/>
      <c r="D2342" s="330"/>
      <c r="E2342" s="330"/>
      <c r="F2342" s="330"/>
    </row>
    <row r="2343" spans="2:6" x14ac:dyDescent="0.25">
      <c r="B2343" s="330"/>
      <c r="C2343" s="330"/>
      <c r="D2343" s="330"/>
      <c r="E2343" s="330"/>
      <c r="F2343" s="330"/>
    </row>
    <row r="2344" spans="2:6" x14ac:dyDescent="0.25">
      <c r="B2344" s="330"/>
      <c r="C2344" s="330"/>
      <c r="D2344" s="330"/>
      <c r="E2344" s="330"/>
      <c r="F2344" s="330"/>
    </row>
    <row r="2345" spans="2:6" x14ac:dyDescent="0.25">
      <c r="B2345" s="330"/>
      <c r="C2345" s="330"/>
      <c r="D2345" s="330"/>
      <c r="E2345" s="330"/>
      <c r="F2345" s="330"/>
    </row>
    <row r="2346" spans="2:6" x14ac:dyDescent="0.25">
      <c r="B2346" s="330"/>
      <c r="C2346" s="330"/>
      <c r="D2346" s="330"/>
      <c r="E2346" s="330"/>
      <c r="F2346" s="330"/>
    </row>
    <row r="2347" spans="2:6" x14ac:dyDescent="0.25">
      <c r="B2347" s="330"/>
      <c r="C2347" s="330"/>
      <c r="D2347" s="330"/>
      <c r="E2347" s="330"/>
      <c r="F2347" s="330"/>
    </row>
    <row r="2348" spans="2:6" x14ac:dyDescent="0.25">
      <c r="B2348" s="330"/>
      <c r="C2348" s="330"/>
      <c r="D2348" s="330"/>
      <c r="E2348" s="330"/>
      <c r="F2348" s="330"/>
    </row>
    <row r="2349" spans="2:6" x14ac:dyDescent="0.25">
      <c r="B2349" s="330"/>
      <c r="C2349" s="330"/>
      <c r="D2349" s="330"/>
      <c r="E2349" s="330"/>
      <c r="F2349" s="330"/>
    </row>
    <row r="2350" spans="2:6" x14ac:dyDescent="0.25">
      <c r="B2350" s="330"/>
      <c r="C2350" s="330"/>
      <c r="D2350" s="330"/>
      <c r="E2350" s="330"/>
      <c r="F2350" s="330"/>
    </row>
    <row r="2351" spans="2:6" x14ac:dyDescent="0.25">
      <c r="B2351" s="330"/>
      <c r="C2351" s="330"/>
      <c r="D2351" s="330"/>
      <c r="E2351" s="330"/>
      <c r="F2351" s="330"/>
    </row>
    <row r="2352" spans="2:6" x14ac:dyDescent="0.25">
      <c r="B2352" s="330"/>
      <c r="C2352" s="330"/>
      <c r="D2352" s="330"/>
      <c r="E2352" s="330"/>
      <c r="F2352" s="330"/>
    </row>
    <row r="2353" spans="2:6" x14ac:dyDescent="0.25">
      <c r="B2353" s="330"/>
      <c r="C2353" s="330"/>
      <c r="D2353" s="330"/>
      <c r="E2353" s="330"/>
      <c r="F2353" s="330"/>
    </row>
    <row r="2354" spans="2:6" x14ac:dyDescent="0.25">
      <c r="B2354" s="330"/>
      <c r="C2354" s="330"/>
      <c r="D2354" s="330"/>
      <c r="E2354" s="330"/>
      <c r="F2354" s="330"/>
    </row>
    <row r="2355" spans="2:6" x14ac:dyDescent="0.25">
      <c r="B2355" s="330"/>
      <c r="C2355" s="330"/>
      <c r="D2355" s="330"/>
      <c r="E2355" s="330"/>
      <c r="F2355" s="330"/>
    </row>
    <row r="2356" spans="2:6" x14ac:dyDescent="0.25">
      <c r="B2356" s="330"/>
      <c r="C2356" s="330"/>
      <c r="D2356" s="330"/>
      <c r="E2356" s="330"/>
      <c r="F2356" s="330"/>
    </row>
    <row r="2357" spans="2:6" x14ac:dyDescent="0.25">
      <c r="B2357" s="330"/>
      <c r="C2357" s="330"/>
      <c r="D2357" s="330"/>
      <c r="E2357" s="330"/>
      <c r="F2357" s="330"/>
    </row>
    <row r="2358" spans="2:6" x14ac:dyDescent="0.25">
      <c r="B2358" s="330"/>
      <c r="C2358" s="330"/>
      <c r="D2358" s="330"/>
      <c r="E2358" s="330"/>
      <c r="F2358" s="330"/>
    </row>
    <row r="2359" spans="2:6" x14ac:dyDescent="0.25">
      <c r="B2359" s="330"/>
      <c r="C2359" s="330"/>
      <c r="D2359" s="330"/>
      <c r="E2359" s="330"/>
      <c r="F2359" s="330"/>
    </row>
    <row r="2360" spans="2:6" x14ac:dyDescent="0.25">
      <c r="B2360" s="330"/>
      <c r="C2360" s="330"/>
      <c r="D2360" s="330"/>
      <c r="E2360" s="330"/>
      <c r="F2360" s="330"/>
    </row>
    <row r="2361" spans="2:6" x14ac:dyDescent="0.25">
      <c r="B2361" s="330"/>
      <c r="C2361" s="330"/>
      <c r="D2361" s="330"/>
      <c r="E2361" s="330"/>
      <c r="F2361" s="330"/>
    </row>
    <row r="2362" spans="2:6" x14ac:dyDescent="0.25">
      <c r="B2362" s="330"/>
      <c r="C2362" s="330"/>
      <c r="D2362" s="330"/>
      <c r="E2362" s="330"/>
      <c r="F2362" s="330"/>
    </row>
    <row r="2363" spans="2:6" x14ac:dyDescent="0.25">
      <c r="B2363" s="330"/>
      <c r="C2363" s="330"/>
      <c r="D2363" s="330"/>
      <c r="E2363" s="330"/>
      <c r="F2363" s="330"/>
    </row>
    <row r="2364" spans="2:6" x14ac:dyDescent="0.25">
      <c r="B2364" s="330"/>
      <c r="C2364" s="330"/>
      <c r="D2364" s="330"/>
      <c r="E2364" s="330"/>
      <c r="F2364" s="330"/>
    </row>
    <row r="2365" spans="2:6" x14ac:dyDescent="0.25">
      <c r="B2365" s="330"/>
      <c r="C2365" s="330"/>
      <c r="D2365" s="330"/>
      <c r="E2365" s="330"/>
      <c r="F2365" s="330"/>
    </row>
    <row r="2366" spans="2:6" x14ac:dyDescent="0.25">
      <c r="B2366" s="330"/>
      <c r="C2366" s="330"/>
      <c r="D2366" s="330"/>
      <c r="E2366" s="330"/>
      <c r="F2366" s="330"/>
    </row>
    <row r="2367" spans="2:6" x14ac:dyDescent="0.25">
      <c r="B2367" s="330"/>
      <c r="C2367" s="330"/>
      <c r="D2367" s="330"/>
      <c r="E2367" s="330"/>
      <c r="F2367" s="330"/>
    </row>
    <row r="2368" spans="2:6" x14ac:dyDescent="0.25">
      <c r="B2368" s="330"/>
      <c r="C2368" s="330"/>
      <c r="D2368" s="330"/>
      <c r="E2368" s="330"/>
      <c r="F2368" s="330"/>
    </row>
    <row r="2369" spans="2:6" x14ac:dyDescent="0.25">
      <c r="B2369" s="330"/>
      <c r="C2369" s="330"/>
      <c r="D2369" s="330"/>
      <c r="E2369" s="330"/>
      <c r="F2369" s="330"/>
    </row>
    <row r="2370" spans="2:6" x14ac:dyDescent="0.25">
      <c r="B2370" s="330"/>
      <c r="C2370" s="330"/>
      <c r="D2370" s="330"/>
      <c r="E2370" s="330"/>
      <c r="F2370" s="330"/>
    </row>
    <row r="2371" spans="2:6" x14ac:dyDescent="0.25">
      <c r="B2371" s="330"/>
      <c r="C2371" s="330"/>
      <c r="D2371" s="330"/>
      <c r="E2371" s="330"/>
      <c r="F2371" s="330"/>
    </row>
    <row r="2372" spans="2:6" x14ac:dyDescent="0.25">
      <c r="B2372" s="330"/>
      <c r="C2372" s="330"/>
      <c r="D2372" s="330"/>
      <c r="E2372" s="330"/>
      <c r="F2372" s="330"/>
    </row>
    <row r="2373" spans="2:6" x14ac:dyDescent="0.25">
      <c r="B2373" s="330"/>
      <c r="C2373" s="330"/>
      <c r="D2373" s="330"/>
      <c r="E2373" s="330"/>
      <c r="F2373" s="330"/>
    </row>
    <row r="2374" spans="2:6" x14ac:dyDescent="0.25">
      <c r="B2374" s="330"/>
      <c r="C2374" s="330"/>
      <c r="D2374" s="330"/>
      <c r="E2374" s="330"/>
      <c r="F2374" s="330"/>
    </row>
    <row r="2375" spans="2:6" x14ac:dyDescent="0.25">
      <c r="B2375" s="330"/>
      <c r="C2375" s="330"/>
      <c r="D2375" s="330"/>
      <c r="E2375" s="330"/>
      <c r="F2375" s="330"/>
    </row>
    <row r="2376" spans="2:6" x14ac:dyDescent="0.25">
      <c r="B2376" s="330"/>
      <c r="C2376" s="330"/>
      <c r="D2376" s="330"/>
      <c r="E2376" s="330"/>
      <c r="F2376" s="330"/>
    </row>
    <row r="2377" spans="2:6" x14ac:dyDescent="0.25">
      <c r="B2377" s="330"/>
      <c r="C2377" s="330"/>
      <c r="D2377" s="330"/>
      <c r="E2377" s="330"/>
      <c r="F2377" s="330"/>
    </row>
    <row r="2378" spans="2:6" x14ac:dyDescent="0.25">
      <c r="B2378" s="330"/>
      <c r="C2378" s="330"/>
      <c r="D2378" s="330"/>
      <c r="E2378" s="330"/>
      <c r="F2378" s="330"/>
    </row>
    <row r="2379" spans="2:6" x14ac:dyDescent="0.25">
      <c r="B2379" s="330"/>
      <c r="C2379" s="330"/>
      <c r="D2379" s="330"/>
      <c r="E2379" s="330"/>
      <c r="F2379" s="330"/>
    </row>
    <row r="2380" spans="2:6" x14ac:dyDescent="0.25">
      <c r="B2380" s="330"/>
      <c r="C2380" s="330"/>
      <c r="D2380" s="330"/>
      <c r="E2380" s="330"/>
      <c r="F2380" s="330"/>
    </row>
    <row r="2381" spans="2:6" x14ac:dyDescent="0.25">
      <c r="B2381" s="330"/>
      <c r="C2381" s="330"/>
      <c r="D2381" s="330"/>
      <c r="E2381" s="330"/>
      <c r="F2381" s="330"/>
    </row>
    <row r="2382" spans="2:6" x14ac:dyDescent="0.25">
      <c r="B2382" s="330"/>
      <c r="C2382" s="330"/>
      <c r="D2382" s="330"/>
      <c r="E2382" s="330"/>
      <c r="F2382" s="330"/>
    </row>
    <row r="2383" spans="2:6" x14ac:dyDescent="0.25">
      <c r="B2383" s="330"/>
      <c r="C2383" s="330"/>
      <c r="D2383" s="330"/>
      <c r="E2383" s="330"/>
      <c r="F2383" s="330"/>
    </row>
    <row r="2384" spans="2:6" x14ac:dyDescent="0.25">
      <c r="B2384" s="330"/>
      <c r="C2384" s="330"/>
      <c r="D2384" s="330"/>
      <c r="E2384" s="330"/>
      <c r="F2384" s="330"/>
    </row>
    <row r="2385" spans="2:6" x14ac:dyDescent="0.25">
      <c r="B2385" s="330"/>
      <c r="C2385" s="330"/>
      <c r="D2385" s="330"/>
      <c r="E2385" s="330"/>
      <c r="F2385" s="330"/>
    </row>
    <row r="2386" spans="2:6" x14ac:dyDescent="0.25">
      <c r="B2386" s="330"/>
      <c r="C2386" s="330"/>
      <c r="D2386" s="330"/>
      <c r="E2386" s="330"/>
      <c r="F2386" s="330"/>
    </row>
    <row r="2387" spans="2:6" x14ac:dyDescent="0.25">
      <c r="B2387" s="330"/>
      <c r="C2387" s="330"/>
      <c r="D2387" s="330"/>
      <c r="E2387" s="330"/>
      <c r="F2387" s="330"/>
    </row>
    <row r="2388" spans="2:6" x14ac:dyDescent="0.25">
      <c r="B2388" s="330"/>
      <c r="C2388" s="330"/>
      <c r="D2388" s="330"/>
      <c r="E2388" s="330"/>
      <c r="F2388" s="330"/>
    </row>
    <row r="2389" spans="2:6" x14ac:dyDescent="0.25">
      <c r="B2389" s="330"/>
      <c r="C2389" s="330"/>
      <c r="D2389" s="330"/>
      <c r="E2389" s="330"/>
      <c r="F2389" s="330"/>
    </row>
    <row r="2390" spans="2:6" x14ac:dyDescent="0.25">
      <c r="B2390" s="330"/>
      <c r="C2390" s="330"/>
      <c r="D2390" s="330"/>
      <c r="E2390" s="330"/>
      <c r="F2390" s="330"/>
    </row>
    <row r="2391" spans="2:6" x14ac:dyDescent="0.25">
      <c r="B2391" s="330"/>
      <c r="C2391" s="330"/>
      <c r="D2391" s="330"/>
      <c r="E2391" s="330"/>
      <c r="F2391" s="330"/>
    </row>
    <row r="2392" spans="2:6" x14ac:dyDescent="0.25">
      <c r="B2392" s="330"/>
      <c r="C2392" s="330"/>
      <c r="D2392" s="330"/>
      <c r="E2392" s="330"/>
      <c r="F2392" s="330"/>
    </row>
    <row r="2393" spans="2:6" x14ac:dyDescent="0.25">
      <c r="B2393" s="330"/>
      <c r="C2393" s="330"/>
      <c r="D2393" s="330"/>
      <c r="E2393" s="330"/>
      <c r="F2393" s="330"/>
    </row>
    <row r="2394" spans="2:6" x14ac:dyDescent="0.25">
      <c r="B2394" s="330"/>
      <c r="C2394" s="330"/>
      <c r="D2394" s="330"/>
      <c r="E2394" s="330"/>
      <c r="F2394" s="330"/>
    </row>
    <row r="2395" spans="2:6" x14ac:dyDescent="0.25">
      <c r="B2395" s="330"/>
      <c r="C2395" s="330"/>
      <c r="D2395" s="330"/>
      <c r="E2395" s="330"/>
      <c r="F2395" s="330"/>
    </row>
    <row r="2396" spans="2:6" x14ac:dyDescent="0.25">
      <c r="B2396" s="330"/>
      <c r="C2396" s="330"/>
      <c r="D2396" s="330"/>
      <c r="E2396" s="330"/>
      <c r="F2396" s="330"/>
    </row>
    <row r="2397" spans="2:6" x14ac:dyDescent="0.25">
      <c r="B2397" s="330"/>
      <c r="C2397" s="330"/>
      <c r="D2397" s="330"/>
      <c r="E2397" s="330"/>
      <c r="F2397" s="330"/>
    </row>
    <row r="2398" spans="2:6" x14ac:dyDescent="0.25">
      <c r="B2398" s="330"/>
      <c r="C2398" s="330"/>
      <c r="D2398" s="330"/>
      <c r="E2398" s="330"/>
      <c r="F2398" s="330"/>
    </row>
    <row r="2399" spans="2:6" x14ac:dyDescent="0.25">
      <c r="B2399" s="330"/>
      <c r="C2399" s="330"/>
      <c r="D2399" s="330"/>
      <c r="E2399" s="330"/>
      <c r="F2399" s="330"/>
    </row>
    <row r="2400" spans="2:6" x14ac:dyDescent="0.25">
      <c r="B2400" s="330"/>
      <c r="C2400" s="330"/>
      <c r="D2400" s="330"/>
      <c r="E2400" s="330"/>
      <c r="F2400" s="330"/>
    </row>
    <row r="2401" spans="2:6" x14ac:dyDescent="0.25">
      <c r="B2401" s="330"/>
      <c r="C2401" s="330"/>
      <c r="D2401" s="330"/>
      <c r="E2401" s="330"/>
      <c r="F2401" s="330"/>
    </row>
    <row r="2402" spans="2:6" x14ac:dyDescent="0.25">
      <c r="B2402" s="330"/>
      <c r="C2402" s="330"/>
      <c r="D2402" s="330"/>
      <c r="E2402" s="330"/>
      <c r="F2402" s="330"/>
    </row>
    <row r="2403" spans="2:6" x14ac:dyDescent="0.25">
      <c r="B2403" s="330"/>
      <c r="C2403" s="330"/>
      <c r="D2403" s="330"/>
      <c r="E2403" s="330"/>
      <c r="F2403" s="330"/>
    </row>
    <row r="2404" spans="2:6" x14ac:dyDescent="0.25">
      <c r="B2404" s="330"/>
      <c r="C2404" s="330"/>
      <c r="D2404" s="330"/>
      <c r="E2404" s="330"/>
      <c r="F2404" s="330"/>
    </row>
    <row r="2405" spans="2:6" x14ac:dyDescent="0.25">
      <c r="B2405" s="330"/>
      <c r="C2405" s="330"/>
      <c r="D2405" s="330"/>
      <c r="E2405" s="330"/>
      <c r="F2405" s="330"/>
    </row>
    <row r="2406" spans="2:6" x14ac:dyDescent="0.25">
      <c r="B2406" s="330"/>
      <c r="C2406" s="330"/>
      <c r="D2406" s="330"/>
      <c r="E2406" s="330"/>
      <c r="F2406" s="330"/>
    </row>
    <row r="2407" spans="2:6" x14ac:dyDescent="0.25">
      <c r="B2407" s="330"/>
      <c r="C2407" s="330"/>
      <c r="D2407" s="330"/>
      <c r="E2407" s="330"/>
      <c r="F2407" s="330"/>
    </row>
    <row r="2408" spans="2:6" x14ac:dyDescent="0.25">
      <c r="B2408" s="330"/>
      <c r="C2408" s="330"/>
      <c r="D2408" s="330"/>
      <c r="E2408" s="330"/>
      <c r="F2408" s="330"/>
    </row>
    <row r="2409" spans="2:6" x14ac:dyDescent="0.25">
      <c r="B2409" s="330"/>
      <c r="C2409" s="330"/>
      <c r="D2409" s="330"/>
      <c r="E2409" s="330"/>
      <c r="F2409" s="330"/>
    </row>
    <row r="2410" spans="2:6" x14ac:dyDescent="0.25">
      <c r="B2410" s="330"/>
      <c r="C2410" s="330"/>
      <c r="D2410" s="330"/>
      <c r="E2410" s="330"/>
      <c r="F2410" s="330"/>
    </row>
    <row r="2411" spans="2:6" x14ac:dyDescent="0.25">
      <c r="B2411" s="330"/>
      <c r="C2411" s="330"/>
      <c r="D2411" s="330"/>
      <c r="E2411" s="330"/>
      <c r="F2411" s="330"/>
    </row>
    <row r="2412" spans="2:6" x14ac:dyDescent="0.25">
      <c r="B2412" s="330"/>
      <c r="C2412" s="330"/>
      <c r="D2412" s="330"/>
      <c r="E2412" s="330"/>
      <c r="F2412" s="330"/>
    </row>
    <row r="2413" spans="2:6" x14ac:dyDescent="0.25">
      <c r="B2413" s="330"/>
      <c r="C2413" s="330"/>
      <c r="D2413" s="330"/>
      <c r="E2413" s="330"/>
      <c r="F2413" s="330"/>
    </row>
    <row r="2414" spans="2:6" x14ac:dyDescent="0.25">
      <c r="B2414" s="330"/>
      <c r="C2414" s="330"/>
      <c r="D2414" s="330"/>
      <c r="E2414" s="330"/>
      <c r="F2414" s="330"/>
    </row>
    <row r="2415" spans="2:6" x14ac:dyDescent="0.25">
      <c r="B2415" s="330"/>
      <c r="C2415" s="330"/>
      <c r="D2415" s="330"/>
      <c r="E2415" s="330"/>
      <c r="F2415" s="330"/>
    </row>
    <row r="2416" spans="2:6" x14ac:dyDescent="0.25">
      <c r="B2416" s="330"/>
      <c r="C2416" s="330"/>
      <c r="D2416" s="330"/>
      <c r="E2416" s="330"/>
      <c r="F2416" s="330"/>
    </row>
    <row r="2417" spans="2:6" x14ac:dyDescent="0.25">
      <c r="B2417" s="330"/>
      <c r="C2417" s="330"/>
      <c r="D2417" s="330"/>
      <c r="E2417" s="330"/>
      <c r="F2417" s="330"/>
    </row>
    <row r="2418" spans="2:6" x14ac:dyDescent="0.25">
      <c r="B2418" s="330"/>
      <c r="C2418" s="330"/>
      <c r="D2418" s="330"/>
      <c r="E2418" s="330"/>
      <c r="F2418" s="330"/>
    </row>
    <row r="2419" spans="2:6" x14ac:dyDescent="0.25">
      <c r="B2419" s="330"/>
      <c r="C2419" s="330"/>
      <c r="D2419" s="330"/>
      <c r="E2419" s="330"/>
      <c r="F2419" s="330"/>
    </row>
    <row r="2420" spans="2:6" x14ac:dyDescent="0.25">
      <c r="B2420" s="330"/>
      <c r="C2420" s="330"/>
      <c r="D2420" s="330"/>
      <c r="E2420" s="330"/>
      <c r="F2420" s="330"/>
    </row>
    <row r="2421" spans="2:6" x14ac:dyDescent="0.25">
      <c r="B2421" s="330"/>
      <c r="C2421" s="330"/>
      <c r="D2421" s="330"/>
      <c r="E2421" s="330"/>
      <c r="F2421" s="330"/>
    </row>
    <row r="2422" spans="2:6" x14ac:dyDescent="0.25">
      <c r="B2422" s="330"/>
      <c r="C2422" s="330"/>
      <c r="D2422" s="330"/>
      <c r="E2422" s="330"/>
      <c r="F2422" s="330"/>
    </row>
    <row r="2423" spans="2:6" x14ac:dyDescent="0.25">
      <c r="B2423" s="330"/>
      <c r="C2423" s="330"/>
      <c r="D2423" s="330"/>
      <c r="E2423" s="330"/>
      <c r="F2423" s="330"/>
    </row>
    <row r="2424" spans="2:6" x14ac:dyDescent="0.25">
      <c r="B2424" s="330"/>
      <c r="C2424" s="330"/>
      <c r="D2424" s="330"/>
      <c r="E2424" s="330"/>
      <c r="F2424" s="330"/>
    </row>
    <row r="2425" spans="2:6" x14ac:dyDescent="0.25">
      <c r="B2425" s="330"/>
      <c r="C2425" s="330"/>
      <c r="D2425" s="330"/>
      <c r="E2425" s="330"/>
      <c r="F2425" s="330"/>
    </row>
    <row r="2426" spans="2:6" x14ac:dyDescent="0.25">
      <c r="B2426" s="330"/>
      <c r="C2426" s="330"/>
      <c r="D2426" s="330"/>
      <c r="E2426" s="330"/>
      <c r="F2426" s="330"/>
    </row>
    <row r="2427" spans="2:6" x14ac:dyDescent="0.25">
      <c r="B2427" s="330"/>
      <c r="C2427" s="330"/>
      <c r="D2427" s="330"/>
      <c r="E2427" s="330"/>
      <c r="F2427" s="330"/>
    </row>
    <row r="2428" spans="2:6" x14ac:dyDescent="0.25">
      <c r="B2428" s="330"/>
      <c r="C2428" s="330"/>
      <c r="D2428" s="330"/>
      <c r="E2428" s="330"/>
      <c r="F2428" s="330"/>
    </row>
    <row r="2429" spans="2:6" x14ac:dyDescent="0.25">
      <c r="B2429" s="330"/>
      <c r="C2429" s="330"/>
      <c r="D2429" s="330"/>
      <c r="E2429" s="330"/>
      <c r="F2429" s="330"/>
    </row>
    <row r="2430" spans="2:6" x14ac:dyDescent="0.25">
      <c r="B2430" s="330"/>
      <c r="C2430" s="330"/>
      <c r="D2430" s="330"/>
      <c r="E2430" s="330"/>
      <c r="F2430" s="330"/>
    </row>
    <row r="2431" spans="2:6" x14ac:dyDescent="0.25">
      <c r="B2431" s="330"/>
      <c r="C2431" s="330"/>
      <c r="D2431" s="330"/>
      <c r="E2431" s="330"/>
      <c r="F2431" s="330"/>
    </row>
    <row r="2432" spans="2:6" x14ac:dyDescent="0.25">
      <c r="B2432" s="330"/>
      <c r="C2432" s="330"/>
      <c r="D2432" s="330"/>
      <c r="E2432" s="330"/>
      <c r="F2432" s="330"/>
    </row>
    <row r="2433" spans="2:6" x14ac:dyDescent="0.25">
      <c r="B2433" s="330"/>
      <c r="C2433" s="330"/>
      <c r="D2433" s="330"/>
      <c r="E2433" s="330"/>
      <c r="F2433" s="330"/>
    </row>
    <row r="2434" spans="2:6" x14ac:dyDescent="0.25">
      <c r="B2434" s="330"/>
      <c r="C2434" s="330"/>
      <c r="D2434" s="330"/>
      <c r="E2434" s="330"/>
      <c r="F2434" s="330"/>
    </row>
    <row r="2435" spans="2:6" x14ac:dyDescent="0.25">
      <c r="B2435" s="330"/>
      <c r="C2435" s="330"/>
      <c r="D2435" s="330"/>
      <c r="E2435" s="330"/>
      <c r="F2435" s="330"/>
    </row>
    <row r="2436" spans="2:6" x14ac:dyDescent="0.25">
      <c r="B2436" s="330"/>
      <c r="C2436" s="330"/>
      <c r="D2436" s="330"/>
      <c r="E2436" s="330"/>
      <c r="F2436" s="330"/>
    </row>
    <row r="2437" spans="2:6" x14ac:dyDescent="0.25">
      <c r="B2437" s="330"/>
      <c r="C2437" s="330"/>
      <c r="D2437" s="330"/>
      <c r="E2437" s="330"/>
      <c r="F2437" s="330"/>
    </row>
    <row r="2438" spans="2:6" x14ac:dyDescent="0.25">
      <c r="B2438" s="330"/>
      <c r="C2438" s="330"/>
      <c r="D2438" s="330"/>
      <c r="E2438" s="330"/>
      <c r="F2438" s="330"/>
    </row>
    <row r="2439" spans="2:6" x14ac:dyDescent="0.25">
      <c r="B2439" s="330"/>
      <c r="C2439" s="330"/>
      <c r="D2439" s="330"/>
      <c r="E2439" s="330"/>
      <c r="F2439" s="330"/>
    </row>
    <row r="2440" spans="2:6" x14ac:dyDescent="0.25">
      <c r="B2440" s="330"/>
      <c r="C2440" s="330"/>
      <c r="D2440" s="330"/>
      <c r="E2440" s="330"/>
      <c r="F2440" s="330"/>
    </row>
    <row r="2441" spans="2:6" x14ac:dyDescent="0.25">
      <c r="B2441" s="330"/>
      <c r="C2441" s="330"/>
      <c r="D2441" s="330"/>
      <c r="E2441" s="330"/>
      <c r="F2441" s="330"/>
    </row>
    <row r="2442" spans="2:6" x14ac:dyDescent="0.25">
      <c r="B2442" s="330"/>
      <c r="C2442" s="330"/>
      <c r="D2442" s="330"/>
      <c r="E2442" s="330"/>
      <c r="F2442" s="330"/>
    </row>
    <row r="2443" spans="2:6" x14ac:dyDescent="0.25">
      <c r="B2443" s="330"/>
      <c r="C2443" s="330"/>
      <c r="D2443" s="330"/>
      <c r="E2443" s="330"/>
      <c r="F2443" s="330"/>
    </row>
    <row r="2444" spans="2:6" x14ac:dyDescent="0.25">
      <c r="B2444" s="330"/>
      <c r="C2444" s="330"/>
      <c r="D2444" s="330"/>
      <c r="E2444" s="330"/>
      <c r="F2444" s="330"/>
    </row>
    <row r="2445" spans="2:6" x14ac:dyDescent="0.25">
      <c r="B2445" s="330"/>
      <c r="C2445" s="330"/>
      <c r="D2445" s="330"/>
      <c r="E2445" s="330"/>
      <c r="F2445" s="330"/>
    </row>
    <row r="2446" spans="2:6" x14ac:dyDescent="0.25">
      <c r="B2446" s="330"/>
      <c r="C2446" s="330"/>
      <c r="D2446" s="330"/>
      <c r="E2446" s="330"/>
      <c r="F2446" s="330"/>
    </row>
    <row r="2447" spans="2:6" x14ac:dyDescent="0.25">
      <c r="B2447" s="330"/>
      <c r="C2447" s="330"/>
      <c r="D2447" s="330"/>
      <c r="E2447" s="330"/>
      <c r="F2447" s="330"/>
    </row>
    <row r="2448" spans="2:6" x14ac:dyDescent="0.25">
      <c r="B2448" s="330"/>
      <c r="C2448" s="330"/>
      <c r="D2448" s="330"/>
      <c r="E2448" s="330"/>
      <c r="F2448" s="330"/>
    </row>
    <row r="2449" spans="2:6" x14ac:dyDescent="0.25">
      <c r="B2449" s="330"/>
      <c r="C2449" s="330"/>
      <c r="D2449" s="330"/>
      <c r="E2449" s="330"/>
      <c r="F2449" s="330"/>
    </row>
    <row r="2450" spans="2:6" x14ac:dyDescent="0.25">
      <c r="B2450" s="330"/>
      <c r="C2450" s="330"/>
      <c r="D2450" s="330"/>
      <c r="E2450" s="330"/>
      <c r="F2450" s="330"/>
    </row>
    <row r="2451" spans="2:6" x14ac:dyDescent="0.25">
      <c r="B2451" s="330"/>
      <c r="C2451" s="330"/>
      <c r="D2451" s="330"/>
      <c r="E2451" s="330"/>
      <c r="F2451" s="330"/>
    </row>
    <row r="2452" spans="2:6" x14ac:dyDescent="0.25">
      <c r="B2452" s="330"/>
      <c r="C2452" s="330"/>
      <c r="D2452" s="330"/>
      <c r="E2452" s="330"/>
      <c r="F2452" s="330"/>
    </row>
    <row r="2453" spans="2:6" x14ac:dyDescent="0.25">
      <c r="B2453" s="330"/>
      <c r="C2453" s="330"/>
      <c r="D2453" s="330"/>
      <c r="E2453" s="330"/>
      <c r="F2453" s="330"/>
    </row>
    <row r="2454" spans="2:6" x14ac:dyDescent="0.25">
      <c r="B2454" s="330"/>
      <c r="C2454" s="330"/>
      <c r="D2454" s="330"/>
      <c r="E2454" s="330"/>
      <c r="F2454" s="330"/>
    </row>
    <row r="2455" spans="2:6" x14ac:dyDescent="0.25">
      <c r="B2455" s="330"/>
      <c r="C2455" s="330"/>
      <c r="D2455" s="330"/>
      <c r="E2455" s="330"/>
      <c r="F2455" s="330"/>
    </row>
    <row r="2456" spans="2:6" x14ac:dyDescent="0.25">
      <c r="B2456" s="330"/>
      <c r="C2456" s="330"/>
      <c r="D2456" s="330"/>
      <c r="E2456" s="330"/>
      <c r="F2456" s="330"/>
    </row>
    <row r="2457" spans="2:6" x14ac:dyDescent="0.25">
      <c r="B2457" s="330"/>
      <c r="C2457" s="330"/>
      <c r="D2457" s="330"/>
      <c r="E2457" s="330"/>
      <c r="F2457" s="330"/>
    </row>
    <row r="2458" spans="2:6" x14ac:dyDescent="0.25">
      <c r="B2458" s="330"/>
      <c r="C2458" s="330"/>
      <c r="D2458" s="330"/>
      <c r="E2458" s="330"/>
      <c r="F2458" s="330"/>
    </row>
    <row r="2459" spans="2:6" x14ac:dyDescent="0.25">
      <c r="B2459" s="330"/>
      <c r="C2459" s="330"/>
      <c r="D2459" s="330"/>
      <c r="E2459" s="330"/>
      <c r="F2459" s="330"/>
    </row>
    <row r="2460" spans="2:6" x14ac:dyDescent="0.25">
      <c r="B2460" s="330"/>
      <c r="C2460" s="330"/>
      <c r="D2460" s="330"/>
      <c r="E2460" s="330"/>
      <c r="F2460" s="330"/>
    </row>
    <row r="2461" spans="2:6" x14ac:dyDescent="0.25">
      <c r="B2461" s="330"/>
      <c r="C2461" s="330"/>
      <c r="D2461" s="330"/>
      <c r="E2461" s="330"/>
      <c r="F2461" s="330"/>
    </row>
    <row r="2462" spans="2:6" x14ac:dyDescent="0.25">
      <c r="B2462" s="330"/>
      <c r="C2462" s="330"/>
      <c r="D2462" s="330"/>
      <c r="E2462" s="330"/>
      <c r="F2462" s="330"/>
    </row>
    <row r="2463" spans="2:6" x14ac:dyDescent="0.25">
      <c r="B2463" s="330"/>
      <c r="C2463" s="330"/>
      <c r="D2463" s="330"/>
      <c r="E2463" s="330"/>
      <c r="F2463" s="330"/>
    </row>
    <row r="2464" spans="2:6" x14ac:dyDescent="0.25">
      <c r="B2464" s="330"/>
      <c r="C2464" s="330"/>
      <c r="D2464" s="330"/>
      <c r="E2464" s="330"/>
      <c r="F2464" s="330"/>
    </row>
    <row r="2465" spans="2:6" x14ac:dyDescent="0.25">
      <c r="B2465" s="330"/>
      <c r="C2465" s="330"/>
      <c r="D2465" s="330"/>
      <c r="E2465" s="330"/>
      <c r="F2465" s="330"/>
    </row>
    <row r="2466" spans="2:6" x14ac:dyDescent="0.25">
      <c r="B2466" s="330"/>
      <c r="C2466" s="330"/>
      <c r="D2466" s="330"/>
      <c r="E2466" s="330"/>
      <c r="F2466" s="330"/>
    </row>
    <row r="2467" spans="2:6" x14ac:dyDescent="0.25">
      <c r="B2467" s="330"/>
      <c r="C2467" s="330"/>
      <c r="D2467" s="330"/>
      <c r="E2467" s="330"/>
      <c r="F2467" s="330"/>
    </row>
    <row r="2468" spans="2:6" x14ac:dyDescent="0.25">
      <c r="B2468" s="330"/>
      <c r="C2468" s="330"/>
      <c r="D2468" s="330"/>
      <c r="E2468" s="330"/>
      <c r="F2468" s="330"/>
    </row>
    <row r="2469" spans="2:6" x14ac:dyDescent="0.25">
      <c r="B2469" s="330"/>
      <c r="C2469" s="330"/>
      <c r="D2469" s="330"/>
      <c r="E2469" s="330"/>
      <c r="F2469" s="330"/>
    </row>
    <row r="2470" spans="2:6" x14ac:dyDescent="0.25">
      <c r="B2470" s="330"/>
      <c r="C2470" s="330"/>
      <c r="D2470" s="330"/>
      <c r="E2470" s="330"/>
      <c r="F2470" s="330"/>
    </row>
    <row r="2471" spans="2:6" x14ac:dyDescent="0.25">
      <c r="B2471" s="330"/>
      <c r="C2471" s="330"/>
      <c r="D2471" s="330"/>
      <c r="E2471" s="330"/>
      <c r="F2471" s="330"/>
    </row>
    <row r="2472" spans="2:6" x14ac:dyDescent="0.25">
      <c r="B2472" s="330"/>
      <c r="C2472" s="330"/>
      <c r="D2472" s="330"/>
      <c r="E2472" s="330"/>
      <c r="F2472" s="330"/>
    </row>
    <row r="2473" spans="2:6" x14ac:dyDescent="0.25">
      <c r="B2473" s="330"/>
      <c r="C2473" s="330"/>
      <c r="D2473" s="330"/>
      <c r="E2473" s="330"/>
      <c r="F2473" s="330"/>
    </row>
    <row r="2474" spans="2:6" x14ac:dyDescent="0.25">
      <c r="B2474" s="330"/>
      <c r="C2474" s="330"/>
      <c r="D2474" s="330"/>
      <c r="E2474" s="330"/>
      <c r="F2474" s="330"/>
    </row>
    <row r="2475" spans="2:6" x14ac:dyDescent="0.25">
      <c r="B2475" s="330"/>
      <c r="C2475" s="330"/>
      <c r="D2475" s="330"/>
      <c r="E2475" s="330"/>
      <c r="F2475" s="330"/>
    </row>
    <row r="2476" spans="2:6" x14ac:dyDescent="0.25">
      <c r="B2476" s="330"/>
      <c r="C2476" s="330"/>
      <c r="D2476" s="330"/>
      <c r="E2476" s="330"/>
      <c r="F2476" s="330"/>
    </row>
    <row r="2477" spans="2:6" x14ac:dyDescent="0.25">
      <c r="B2477" s="330"/>
      <c r="C2477" s="330"/>
      <c r="D2477" s="330"/>
      <c r="E2477" s="330"/>
      <c r="F2477" s="330"/>
    </row>
    <row r="2478" spans="2:6" x14ac:dyDescent="0.25">
      <c r="B2478" s="330"/>
      <c r="C2478" s="330"/>
      <c r="D2478" s="330"/>
      <c r="E2478" s="330"/>
      <c r="F2478" s="330"/>
    </row>
    <row r="2479" spans="2:6" x14ac:dyDescent="0.25">
      <c r="B2479" s="330"/>
      <c r="C2479" s="330"/>
      <c r="D2479" s="330"/>
      <c r="E2479" s="330"/>
      <c r="F2479" s="330"/>
    </row>
    <row r="2480" spans="2:6" x14ac:dyDescent="0.25">
      <c r="B2480" s="330"/>
      <c r="C2480" s="330"/>
      <c r="D2480" s="330"/>
      <c r="E2480" s="330"/>
      <c r="F2480" s="330"/>
    </row>
    <row r="2481" spans="2:6" x14ac:dyDescent="0.25">
      <c r="B2481" s="330"/>
      <c r="C2481" s="330"/>
      <c r="D2481" s="330"/>
      <c r="E2481" s="330"/>
      <c r="F2481" s="330"/>
    </row>
    <row r="2482" spans="2:6" x14ac:dyDescent="0.25">
      <c r="B2482" s="330"/>
      <c r="C2482" s="330"/>
      <c r="D2482" s="330"/>
      <c r="E2482" s="330"/>
      <c r="F2482" s="330"/>
    </row>
    <row r="2483" spans="2:6" x14ac:dyDescent="0.25">
      <c r="B2483" s="330"/>
      <c r="C2483" s="330"/>
      <c r="D2483" s="330"/>
      <c r="E2483" s="330"/>
      <c r="F2483" s="330"/>
    </row>
    <row r="2484" spans="2:6" x14ac:dyDescent="0.25">
      <c r="B2484" s="330"/>
      <c r="C2484" s="330"/>
      <c r="D2484" s="330"/>
      <c r="E2484" s="330"/>
      <c r="F2484" s="330"/>
    </row>
    <row r="2485" spans="2:6" x14ac:dyDescent="0.25">
      <c r="B2485" s="330"/>
      <c r="C2485" s="330"/>
      <c r="D2485" s="330"/>
      <c r="E2485" s="330"/>
      <c r="F2485" s="330"/>
    </row>
    <row r="2486" spans="2:6" x14ac:dyDescent="0.25">
      <c r="B2486" s="330"/>
      <c r="C2486" s="330"/>
      <c r="D2486" s="330"/>
      <c r="E2486" s="330"/>
      <c r="F2486" s="330"/>
    </row>
    <row r="2487" spans="2:6" x14ac:dyDescent="0.25">
      <c r="B2487" s="330"/>
      <c r="C2487" s="330"/>
      <c r="D2487" s="330"/>
      <c r="E2487" s="330"/>
      <c r="F2487" s="330"/>
    </row>
    <row r="2488" spans="2:6" x14ac:dyDescent="0.25">
      <c r="B2488" s="330"/>
      <c r="C2488" s="330"/>
      <c r="D2488" s="330"/>
      <c r="E2488" s="330"/>
      <c r="F2488" s="330"/>
    </row>
    <row r="2489" spans="2:6" x14ac:dyDescent="0.25">
      <c r="B2489" s="330"/>
      <c r="C2489" s="330"/>
      <c r="D2489" s="330"/>
      <c r="E2489" s="330"/>
      <c r="F2489" s="330"/>
    </row>
    <row r="2490" spans="2:6" x14ac:dyDescent="0.25">
      <c r="B2490" s="330"/>
      <c r="C2490" s="330"/>
      <c r="D2490" s="330"/>
      <c r="E2490" s="330"/>
      <c r="F2490" s="330"/>
    </row>
    <row r="2491" spans="2:6" x14ac:dyDescent="0.25">
      <c r="B2491" s="330"/>
      <c r="C2491" s="330"/>
      <c r="D2491" s="330"/>
      <c r="E2491" s="330"/>
      <c r="F2491" s="330"/>
    </row>
    <row r="2492" spans="2:6" x14ac:dyDescent="0.25">
      <c r="B2492" s="330"/>
      <c r="C2492" s="330"/>
      <c r="D2492" s="330"/>
      <c r="E2492" s="330"/>
      <c r="F2492" s="330"/>
    </row>
    <row r="2493" spans="2:6" x14ac:dyDescent="0.25">
      <c r="B2493" s="330"/>
      <c r="C2493" s="330"/>
      <c r="D2493" s="330"/>
      <c r="E2493" s="330"/>
      <c r="F2493" s="330"/>
    </row>
    <row r="2494" spans="2:6" x14ac:dyDescent="0.25">
      <c r="B2494" s="330"/>
      <c r="C2494" s="330"/>
      <c r="D2494" s="330"/>
      <c r="E2494" s="330"/>
      <c r="F2494" s="330"/>
    </row>
    <row r="2495" spans="2:6" x14ac:dyDescent="0.25">
      <c r="B2495" s="330"/>
      <c r="C2495" s="330"/>
      <c r="D2495" s="330"/>
      <c r="E2495" s="330"/>
      <c r="F2495" s="330"/>
    </row>
    <row r="2496" spans="2:6" x14ac:dyDescent="0.25">
      <c r="B2496" s="330"/>
      <c r="C2496" s="330"/>
      <c r="D2496" s="330"/>
      <c r="E2496" s="330"/>
      <c r="F2496" s="330"/>
    </row>
    <row r="2497" spans="2:6" x14ac:dyDescent="0.25">
      <c r="B2497" s="330"/>
      <c r="C2497" s="330"/>
      <c r="D2497" s="330"/>
      <c r="E2497" s="330"/>
      <c r="F2497" s="330"/>
    </row>
    <row r="2498" spans="2:6" x14ac:dyDescent="0.25">
      <c r="B2498" s="330"/>
      <c r="C2498" s="330"/>
      <c r="D2498" s="330"/>
      <c r="E2498" s="330"/>
      <c r="F2498" s="330"/>
    </row>
    <row r="2499" spans="2:6" x14ac:dyDescent="0.25">
      <c r="B2499" s="330"/>
      <c r="C2499" s="330"/>
      <c r="D2499" s="330"/>
      <c r="E2499" s="330"/>
      <c r="F2499" s="330"/>
    </row>
    <row r="2500" spans="2:6" x14ac:dyDescent="0.25">
      <c r="B2500" s="330"/>
      <c r="C2500" s="330"/>
      <c r="D2500" s="330"/>
      <c r="E2500" s="330"/>
      <c r="F2500" s="330"/>
    </row>
    <row r="2501" spans="2:6" x14ac:dyDescent="0.25">
      <c r="B2501" s="330"/>
      <c r="C2501" s="330"/>
      <c r="D2501" s="330"/>
      <c r="E2501" s="330"/>
      <c r="F2501" s="330"/>
    </row>
    <row r="2502" spans="2:6" x14ac:dyDescent="0.25">
      <c r="B2502" s="330"/>
      <c r="C2502" s="330"/>
      <c r="D2502" s="330"/>
      <c r="E2502" s="330"/>
      <c r="F2502" s="330"/>
    </row>
    <row r="2503" spans="2:6" x14ac:dyDescent="0.25">
      <c r="B2503" s="330"/>
      <c r="C2503" s="330"/>
      <c r="D2503" s="330"/>
      <c r="E2503" s="330"/>
      <c r="F2503" s="330"/>
    </row>
    <row r="2504" spans="2:6" x14ac:dyDescent="0.25">
      <c r="B2504" s="330"/>
      <c r="C2504" s="330"/>
      <c r="D2504" s="330"/>
      <c r="E2504" s="330"/>
      <c r="F2504" s="330"/>
    </row>
    <row r="2505" spans="2:6" x14ac:dyDescent="0.25">
      <c r="B2505" s="330"/>
      <c r="C2505" s="330"/>
      <c r="D2505" s="330"/>
      <c r="E2505" s="330"/>
      <c r="F2505" s="330"/>
    </row>
    <row r="2506" spans="2:6" x14ac:dyDescent="0.25">
      <c r="B2506" s="330"/>
      <c r="C2506" s="330"/>
      <c r="D2506" s="330"/>
      <c r="E2506" s="330"/>
      <c r="F2506" s="330"/>
    </row>
    <row r="2507" spans="2:6" x14ac:dyDescent="0.25">
      <c r="B2507" s="330"/>
      <c r="C2507" s="330"/>
      <c r="D2507" s="330"/>
      <c r="E2507" s="330"/>
      <c r="F2507" s="330"/>
    </row>
    <row r="2508" spans="2:6" x14ac:dyDescent="0.25">
      <c r="B2508" s="330"/>
      <c r="C2508" s="330"/>
      <c r="D2508" s="330"/>
      <c r="E2508" s="330"/>
      <c r="F2508" s="330"/>
    </row>
    <row r="2509" spans="2:6" x14ac:dyDescent="0.25">
      <c r="B2509" s="330"/>
      <c r="C2509" s="330"/>
      <c r="D2509" s="330"/>
      <c r="E2509" s="330"/>
      <c r="F2509" s="330"/>
    </row>
    <row r="2510" spans="2:6" x14ac:dyDescent="0.25">
      <c r="B2510" s="330"/>
      <c r="C2510" s="330"/>
      <c r="D2510" s="330"/>
      <c r="E2510" s="330"/>
      <c r="F2510" s="330"/>
    </row>
    <row r="2511" spans="2:6" x14ac:dyDescent="0.25">
      <c r="B2511" s="330"/>
      <c r="C2511" s="330"/>
      <c r="D2511" s="330"/>
      <c r="E2511" s="330"/>
      <c r="F2511" s="330"/>
    </row>
    <row r="2512" spans="2:6" x14ac:dyDescent="0.25">
      <c r="B2512" s="330"/>
      <c r="C2512" s="330"/>
      <c r="D2512" s="330"/>
      <c r="E2512" s="330"/>
      <c r="F2512" s="330"/>
    </row>
    <row r="2513" spans="2:6" x14ac:dyDescent="0.25">
      <c r="B2513" s="330"/>
      <c r="C2513" s="330"/>
      <c r="D2513" s="330"/>
      <c r="E2513" s="330"/>
      <c r="F2513" s="330"/>
    </row>
    <row r="2514" spans="2:6" x14ac:dyDescent="0.25">
      <c r="B2514" s="330"/>
      <c r="C2514" s="330"/>
      <c r="D2514" s="330"/>
      <c r="E2514" s="330"/>
      <c r="F2514" s="330"/>
    </row>
    <row r="2515" spans="2:6" x14ac:dyDescent="0.25">
      <c r="B2515" s="330"/>
      <c r="C2515" s="330"/>
      <c r="D2515" s="330"/>
      <c r="E2515" s="330"/>
      <c r="F2515" s="330"/>
    </row>
    <row r="2516" spans="2:6" x14ac:dyDescent="0.25">
      <c r="B2516" s="330"/>
      <c r="C2516" s="330"/>
      <c r="D2516" s="330"/>
      <c r="E2516" s="330"/>
      <c r="F2516" s="330"/>
    </row>
    <row r="2517" spans="2:6" x14ac:dyDescent="0.25">
      <c r="B2517" s="330"/>
      <c r="C2517" s="330"/>
      <c r="D2517" s="330"/>
      <c r="E2517" s="330"/>
      <c r="F2517" s="330"/>
    </row>
    <row r="2518" spans="2:6" x14ac:dyDescent="0.25">
      <c r="B2518" s="330"/>
      <c r="C2518" s="330"/>
      <c r="D2518" s="330"/>
      <c r="E2518" s="330"/>
      <c r="F2518" s="330"/>
    </row>
    <row r="2519" spans="2:6" x14ac:dyDescent="0.25">
      <c r="B2519" s="330"/>
      <c r="C2519" s="330"/>
      <c r="D2519" s="330"/>
      <c r="E2519" s="330"/>
      <c r="F2519" s="330"/>
    </row>
    <row r="2520" spans="2:6" x14ac:dyDescent="0.25">
      <c r="B2520" s="330"/>
      <c r="C2520" s="330"/>
      <c r="D2520" s="330"/>
      <c r="E2520" s="330"/>
      <c r="F2520" s="330"/>
    </row>
    <row r="2521" spans="2:6" x14ac:dyDescent="0.25">
      <c r="B2521" s="330"/>
      <c r="C2521" s="330"/>
      <c r="D2521" s="330"/>
      <c r="E2521" s="330"/>
      <c r="F2521" s="330"/>
    </row>
    <row r="2522" spans="2:6" x14ac:dyDescent="0.25">
      <c r="B2522" s="330"/>
      <c r="C2522" s="330"/>
      <c r="D2522" s="330"/>
      <c r="E2522" s="330"/>
      <c r="F2522" s="330"/>
    </row>
    <row r="2523" spans="2:6" x14ac:dyDescent="0.25">
      <c r="B2523" s="330"/>
      <c r="C2523" s="330"/>
      <c r="D2523" s="330"/>
      <c r="E2523" s="330"/>
      <c r="F2523" s="330"/>
    </row>
    <row r="2524" spans="2:6" x14ac:dyDescent="0.25">
      <c r="B2524" s="330"/>
      <c r="C2524" s="330"/>
      <c r="D2524" s="330"/>
      <c r="E2524" s="330"/>
      <c r="F2524" s="330"/>
    </row>
    <row r="2525" spans="2:6" x14ac:dyDescent="0.25">
      <c r="B2525" s="330"/>
      <c r="C2525" s="330"/>
      <c r="D2525" s="330"/>
      <c r="E2525" s="330"/>
      <c r="F2525" s="330"/>
    </row>
    <row r="2526" spans="2:6" x14ac:dyDescent="0.25">
      <c r="B2526" s="330"/>
      <c r="C2526" s="330"/>
      <c r="D2526" s="330"/>
      <c r="E2526" s="330"/>
      <c r="F2526" s="330"/>
    </row>
    <row r="2527" spans="2:6" x14ac:dyDescent="0.25">
      <c r="B2527" s="330"/>
      <c r="C2527" s="330"/>
      <c r="D2527" s="330"/>
      <c r="E2527" s="330"/>
      <c r="F2527" s="330"/>
    </row>
    <row r="2528" spans="2:6" x14ac:dyDescent="0.25">
      <c r="B2528" s="330"/>
      <c r="C2528" s="330"/>
      <c r="D2528" s="330"/>
      <c r="E2528" s="330"/>
      <c r="F2528" s="330"/>
    </row>
    <row r="2529" spans="2:6" x14ac:dyDescent="0.25">
      <c r="B2529" s="330"/>
      <c r="C2529" s="330"/>
      <c r="D2529" s="330"/>
      <c r="E2529" s="330"/>
      <c r="F2529" s="330"/>
    </row>
    <row r="2530" spans="2:6" x14ac:dyDescent="0.25">
      <c r="B2530" s="330"/>
      <c r="C2530" s="330"/>
      <c r="D2530" s="330"/>
      <c r="E2530" s="330"/>
      <c r="F2530" s="330"/>
    </row>
    <row r="2531" spans="2:6" x14ac:dyDescent="0.25">
      <c r="B2531" s="330"/>
      <c r="C2531" s="330"/>
      <c r="D2531" s="330"/>
      <c r="E2531" s="330"/>
      <c r="F2531" s="330"/>
    </row>
    <row r="2532" spans="2:6" x14ac:dyDescent="0.25">
      <c r="B2532" s="330"/>
      <c r="C2532" s="330"/>
      <c r="D2532" s="330"/>
      <c r="E2532" s="330"/>
      <c r="F2532" s="330"/>
    </row>
    <row r="2533" spans="2:6" x14ac:dyDescent="0.25">
      <c r="B2533" s="330"/>
      <c r="C2533" s="330"/>
      <c r="D2533" s="330"/>
      <c r="E2533" s="330"/>
      <c r="F2533" s="330"/>
    </row>
    <row r="2534" spans="2:6" x14ac:dyDescent="0.25">
      <c r="B2534" s="330"/>
      <c r="C2534" s="330"/>
      <c r="D2534" s="330"/>
      <c r="E2534" s="330"/>
      <c r="F2534" s="330"/>
    </row>
    <row r="2535" spans="2:6" x14ac:dyDescent="0.25">
      <c r="B2535" s="330"/>
      <c r="C2535" s="330"/>
      <c r="D2535" s="330"/>
      <c r="E2535" s="330"/>
      <c r="F2535" s="330"/>
    </row>
    <row r="2536" spans="2:6" x14ac:dyDescent="0.25">
      <c r="B2536" s="330"/>
      <c r="C2536" s="330"/>
      <c r="D2536" s="330"/>
      <c r="E2536" s="330"/>
      <c r="F2536" s="330"/>
    </row>
    <row r="2537" spans="2:6" x14ac:dyDescent="0.25">
      <c r="B2537" s="330"/>
      <c r="C2537" s="330"/>
      <c r="D2537" s="330"/>
      <c r="E2537" s="330"/>
      <c r="F2537" s="330"/>
    </row>
    <row r="2538" spans="2:6" x14ac:dyDescent="0.25">
      <c r="B2538" s="330"/>
      <c r="C2538" s="330"/>
      <c r="D2538" s="330"/>
      <c r="E2538" s="330"/>
      <c r="F2538" s="330"/>
    </row>
    <row r="2539" spans="2:6" x14ac:dyDescent="0.25">
      <c r="B2539" s="330"/>
      <c r="C2539" s="330"/>
      <c r="D2539" s="330"/>
      <c r="E2539" s="330"/>
      <c r="F2539" s="330"/>
    </row>
    <row r="2540" spans="2:6" x14ac:dyDescent="0.25">
      <c r="B2540" s="330"/>
      <c r="C2540" s="330"/>
      <c r="D2540" s="330"/>
      <c r="E2540" s="330"/>
      <c r="F2540" s="330"/>
    </row>
    <row r="2541" spans="2:6" x14ac:dyDescent="0.25">
      <c r="B2541" s="330"/>
      <c r="C2541" s="330"/>
      <c r="D2541" s="330"/>
      <c r="E2541" s="330"/>
      <c r="F2541" s="330"/>
    </row>
    <row r="2542" spans="2:6" x14ac:dyDescent="0.25">
      <c r="B2542" s="330"/>
      <c r="C2542" s="330"/>
      <c r="D2542" s="330"/>
      <c r="E2542" s="330"/>
      <c r="F2542" s="330"/>
    </row>
    <row r="2543" spans="2:6" x14ac:dyDescent="0.25">
      <c r="B2543" s="330"/>
      <c r="C2543" s="330"/>
      <c r="D2543" s="330"/>
      <c r="E2543" s="330"/>
      <c r="F2543" s="330"/>
    </row>
    <row r="2544" spans="2:6" x14ac:dyDescent="0.25">
      <c r="B2544" s="330"/>
      <c r="C2544" s="330"/>
      <c r="D2544" s="330"/>
      <c r="E2544" s="330"/>
      <c r="F2544" s="330"/>
    </row>
    <row r="2545" spans="2:6" x14ac:dyDescent="0.25">
      <c r="B2545" s="330"/>
      <c r="C2545" s="330"/>
      <c r="D2545" s="330"/>
      <c r="E2545" s="330"/>
      <c r="F2545" s="330"/>
    </row>
    <row r="2546" spans="2:6" x14ac:dyDescent="0.25">
      <c r="B2546" s="330"/>
      <c r="C2546" s="330"/>
      <c r="D2546" s="330"/>
      <c r="E2546" s="330"/>
      <c r="F2546" s="330"/>
    </row>
    <row r="2547" spans="2:6" x14ac:dyDescent="0.25">
      <c r="B2547" s="330"/>
      <c r="C2547" s="330"/>
      <c r="D2547" s="330"/>
      <c r="E2547" s="330"/>
      <c r="F2547" s="330"/>
    </row>
    <row r="2548" spans="2:6" x14ac:dyDescent="0.25">
      <c r="B2548" s="330"/>
      <c r="C2548" s="330"/>
      <c r="D2548" s="330"/>
      <c r="E2548" s="330"/>
      <c r="F2548" s="330"/>
    </row>
    <row r="2549" spans="2:6" x14ac:dyDescent="0.25">
      <c r="B2549" s="330"/>
      <c r="C2549" s="330"/>
      <c r="D2549" s="330"/>
      <c r="E2549" s="330"/>
      <c r="F2549" s="330"/>
    </row>
    <row r="2550" spans="2:6" x14ac:dyDescent="0.25">
      <c r="B2550" s="330"/>
      <c r="C2550" s="330"/>
      <c r="D2550" s="330"/>
      <c r="E2550" s="330"/>
      <c r="F2550" s="330"/>
    </row>
    <row r="2551" spans="2:6" x14ac:dyDescent="0.25">
      <c r="B2551" s="330"/>
      <c r="C2551" s="330"/>
      <c r="D2551" s="330"/>
      <c r="E2551" s="330"/>
      <c r="F2551" s="330"/>
    </row>
    <row r="2552" spans="2:6" x14ac:dyDescent="0.25">
      <c r="B2552" s="330"/>
      <c r="C2552" s="330"/>
      <c r="D2552" s="330"/>
      <c r="E2552" s="330"/>
      <c r="F2552" s="330"/>
    </row>
    <row r="2553" spans="2:6" x14ac:dyDescent="0.25">
      <c r="B2553" s="330"/>
      <c r="C2553" s="330"/>
      <c r="D2553" s="330"/>
      <c r="E2553" s="330"/>
      <c r="F2553" s="330"/>
    </row>
    <row r="2554" spans="2:6" x14ac:dyDescent="0.25">
      <c r="B2554" s="330"/>
      <c r="C2554" s="330"/>
      <c r="D2554" s="330"/>
      <c r="E2554" s="330"/>
      <c r="F2554" s="330"/>
    </row>
    <row r="2555" spans="2:6" x14ac:dyDescent="0.25">
      <c r="B2555" s="330"/>
      <c r="C2555" s="330"/>
      <c r="D2555" s="330"/>
      <c r="E2555" s="330"/>
      <c r="F2555" s="330"/>
    </row>
    <row r="2556" spans="2:6" x14ac:dyDescent="0.25">
      <c r="B2556" s="330"/>
      <c r="C2556" s="330"/>
      <c r="D2556" s="330"/>
      <c r="E2556" s="330"/>
      <c r="F2556" s="330"/>
    </row>
    <row r="2557" spans="2:6" x14ac:dyDescent="0.25">
      <c r="B2557" s="330"/>
      <c r="C2557" s="330"/>
      <c r="D2557" s="330"/>
      <c r="E2557" s="330"/>
      <c r="F2557" s="330"/>
    </row>
    <row r="2558" spans="2:6" x14ac:dyDescent="0.25">
      <c r="B2558" s="330"/>
      <c r="C2558" s="330"/>
      <c r="D2558" s="330"/>
      <c r="E2558" s="330"/>
      <c r="F2558" s="330"/>
    </row>
    <row r="2559" spans="2:6" x14ac:dyDescent="0.25">
      <c r="B2559" s="330"/>
      <c r="C2559" s="330"/>
      <c r="D2559" s="330"/>
      <c r="E2559" s="330"/>
      <c r="F2559" s="330"/>
    </row>
    <row r="2560" spans="2:6" x14ac:dyDescent="0.25">
      <c r="B2560" s="330"/>
      <c r="C2560" s="330"/>
      <c r="D2560" s="330"/>
      <c r="E2560" s="330"/>
      <c r="F2560" s="330"/>
    </row>
    <row r="2561" spans="2:6" x14ac:dyDescent="0.25">
      <c r="B2561" s="330"/>
      <c r="C2561" s="330"/>
      <c r="D2561" s="330"/>
      <c r="E2561" s="330"/>
      <c r="F2561" s="330"/>
    </row>
    <row r="2562" spans="2:6" x14ac:dyDescent="0.25">
      <c r="B2562" s="330"/>
      <c r="C2562" s="330"/>
      <c r="D2562" s="330"/>
      <c r="E2562" s="330"/>
      <c r="F2562" s="330"/>
    </row>
    <row r="2563" spans="2:6" x14ac:dyDescent="0.25">
      <c r="B2563" s="330"/>
      <c r="C2563" s="330"/>
      <c r="D2563" s="330"/>
      <c r="E2563" s="330"/>
      <c r="F2563" s="330"/>
    </row>
    <row r="2564" spans="2:6" x14ac:dyDescent="0.25">
      <c r="B2564" s="330"/>
      <c r="C2564" s="330"/>
      <c r="D2564" s="330"/>
      <c r="E2564" s="330"/>
      <c r="F2564" s="330"/>
    </row>
    <row r="2565" spans="2:6" x14ac:dyDescent="0.25">
      <c r="B2565" s="330"/>
      <c r="C2565" s="330"/>
      <c r="D2565" s="330"/>
      <c r="E2565" s="330"/>
      <c r="F2565" s="330"/>
    </row>
    <row r="2566" spans="2:6" x14ac:dyDescent="0.25">
      <c r="B2566" s="330"/>
      <c r="C2566" s="330"/>
      <c r="D2566" s="330"/>
      <c r="E2566" s="330"/>
      <c r="F2566" s="330"/>
    </row>
    <row r="2567" spans="2:6" x14ac:dyDescent="0.25">
      <c r="B2567" s="330"/>
      <c r="C2567" s="330"/>
      <c r="D2567" s="330"/>
      <c r="E2567" s="330"/>
      <c r="F2567" s="330"/>
    </row>
    <row r="2568" spans="2:6" x14ac:dyDescent="0.25">
      <c r="B2568" s="330"/>
      <c r="C2568" s="330"/>
      <c r="D2568" s="330"/>
      <c r="E2568" s="330"/>
      <c r="F2568" s="330"/>
    </row>
    <row r="2569" spans="2:6" x14ac:dyDescent="0.25">
      <c r="B2569" s="330"/>
      <c r="C2569" s="330"/>
      <c r="D2569" s="330"/>
      <c r="E2569" s="330"/>
      <c r="F2569" s="330"/>
    </row>
    <row r="2570" spans="2:6" x14ac:dyDescent="0.25">
      <c r="B2570" s="330"/>
      <c r="C2570" s="330"/>
      <c r="D2570" s="330"/>
      <c r="E2570" s="330"/>
      <c r="F2570" s="330"/>
    </row>
    <row r="2571" spans="2:6" x14ac:dyDescent="0.25">
      <c r="B2571" s="330"/>
      <c r="C2571" s="330"/>
      <c r="D2571" s="330"/>
      <c r="E2571" s="330"/>
      <c r="F2571" s="330"/>
    </row>
    <row r="2572" spans="2:6" x14ac:dyDescent="0.25">
      <c r="B2572" s="330"/>
      <c r="C2572" s="330"/>
      <c r="D2572" s="330"/>
      <c r="E2572" s="330"/>
      <c r="F2572" s="330"/>
    </row>
    <row r="2573" spans="2:6" x14ac:dyDescent="0.25">
      <c r="B2573" s="330"/>
      <c r="C2573" s="330"/>
      <c r="D2573" s="330"/>
      <c r="E2573" s="330"/>
      <c r="F2573" s="330"/>
    </row>
    <row r="2574" spans="2:6" x14ac:dyDescent="0.25">
      <c r="B2574" s="330"/>
      <c r="C2574" s="330"/>
      <c r="D2574" s="330"/>
      <c r="E2574" s="330"/>
      <c r="F2574" s="330"/>
    </row>
    <row r="2575" spans="2:6" x14ac:dyDescent="0.25">
      <c r="B2575" s="330"/>
      <c r="C2575" s="330"/>
      <c r="D2575" s="330"/>
      <c r="E2575" s="330"/>
      <c r="F2575" s="330"/>
    </row>
    <row r="2576" spans="2:6" x14ac:dyDescent="0.25">
      <c r="B2576" s="330"/>
      <c r="C2576" s="330"/>
      <c r="D2576" s="330"/>
      <c r="E2576" s="330"/>
      <c r="F2576" s="330"/>
    </row>
    <row r="2577" spans="2:6" x14ac:dyDescent="0.25">
      <c r="B2577" s="330"/>
      <c r="C2577" s="330"/>
      <c r="D2577" s="330"/>
      <c r="E2577" s="330"/>
      <c r="F2577" s="330"/>
    </row>
    <row r="2578" spans="2:6" x14ac:dyDescent="0.25">
      <c r="B2578" s="330"/>
      <c r="C2578" s="330"/>
      <c r="D2578" s="330"/>
      <c r="E2578" s="330"/>
      <c r="F2578" s="330"/>
    </row>
    <row r="2579" spans="2:6" x14ac:dyDescent="0.25">
      <c r="B2579" s="330"/>
      <c r="C2579" s="330"/>
      <c r="D2579" s="330"/>
      <c r="E2579" s="330"/>
      <c r="F2579" s="330"/>
    </row>
    <row r="2580" spans="2:6" x14ac:dyDescent="0.25">
      <c r="B2580" s="330"/>
      <c r="C2580" s="330"/>
      <c r="D2580" s="330"/>
      <c r="E2580" s="330"/>
      <c r="F2580" s="330"/>
    </row>
    <row r="2581" spans="2:6" x14ac:dyDescent="0.25">
      <c r="B2581" s="330"/>
      <c r="C2581" s="330"/>
      <c r="D2581" s="330"/>
      <c r="E2581" s="330"/>
      <c r="F2581" s="330"/>
    </row>
    <row r="2582" spans="2:6" x14ac:dyDescent="0.25">
      <c r="B2582" s="330"/>
      <c r="C2582" s="330"/>
      <c r="D2582" s="330"/>
      <c r="E2582" s="330"/>
      <c r="F2582" s="330"/>
    </row>
    <row r="2583" spans="2:6" x14ac:dyDescent="0.25">
      <c r="B2583" s="330"/>
      <c r="C2583" s="330"/>
      <c r="D2583" s="330"/>
      <c r="E2583" s="330"/>
      <c r="F2583" s="330"/>
    </row>
    <row r="2584" spans="2:6" x14ac:dyDescent="0.25">
      <c r="B2584" s="330"/>
      <c r="C2584" s="330"/>
      <c r="D2584" s="330"/>
      <c r="E2584" s="330"/>
      <c r="F2584" s="330"/>
    </row>
    <row r="2585" spans="2:6" x14ac:dyDescent="0.25">
      <c r="B2585" s="330"/>
      <c r="C2585" s="330"/>
      <c r="D2585" s="330"/>
      <c r="E2585" s="330"/>
      <c r="F2585" s="330"/>
    </row>
    <row r="2586" spans="2:6" x14ac:dyDescent="0.25">
      <c r="B2586" s="330"/>
      <c r="C2586" s="330"/>
      <c r="D2586" s="330"/>
      <c r="E2586" s="330"/>
      <c r="F2586" s="330"/>
    </row>
    <row r="2587" spans="2:6" x14ac:dyDescent="0.25">
      <c r="B2587" s="330"/>
      <c r="C2587" s="330"/>
      <c r="D2587" s="330"/>
      <c r="E2587" s="330"/>
      <c r="F2587" s="330"/>
    </row>
    <row r="2588" spans="2:6" x14ac:dyDescent="0.25">
      <c r="B2588" s="330"/>
      <c r="C2588" s="330"/>
      <c r="D2588" s="330"/>
      <c r="E2588" s="330"/>
      <c r="F2588" s="330"/>
    </row>
    <row r="2589" spans="2:6" x14ac:dyDescent="0.25">
      <c r="B2589" s="330"/>
      <c r="C2589" s="330"/>
      <c r="D2589" s="330"/>
      <c r="E2589" s="330"/>
      <c r="F2589" s="330"/>
    </row>
    <row r="2590" spans="2:6" x14ac:dyDescent="0.25">
      <c r="B2590" s="330"/>
      <c r="C2590" s="330"/>
      <c r="D2590" s="330"/>
      <c r="E2590" s="330"/>
      <c r="F2590" s="330"/>
    </row>
    <row r="2591" spans="2:6" x14ac:dyDescent="0.25">
      <c r="B2591" s="330"/>
      <c r="C2591" s="330"/>
      <c r="D2591" s="330"/>
      <c r="E2591" s="330"/>
      <c r="F2591" s="330"/>
    </row>
    <row r="2592" spans="2:6" x14ac:dyDescent="0.25">
      <c r="B2592" s="330"/>
      <c r="C2592" s="330"/>
      <c r="D2592" s="330"/>
      <c r="E2592" s="330"/>
      <c r="F2592" s="330"/>
    </row>
    <row r="2593" spans="2:6" x14ac:dyDescent="0.25">
      <c r="B2593" s="330"/>
      <c r="C2593" s="330"/>
      <c r="D2593" s="330"/>
      <c r="E2593" s="330"/>
      <c r="F2593" s="330"/>
    </row>
    <row r="2594" spans="2:6" x14ac:dyDescent="0.25">
      <c r="B2594" s="330"/>
      <c r="C2594" s="330"/>
      <c r="D2594" s="330"/>
      <c r="E2594" s="330"/>
      <c r="F2594" s="330"/>
    </row>
    <row r="2595" spans="2:6" x14ac:dyDescent="0.25">
      <c r="B2595" s="330"/>
      <c r="C2595" s="330"/>
      <c r="D2595" s="330"/>
      <c r="E2595" s="330"/>
      <c r="F2595" s="330"/>
    </row>
    <row r="2596" spans="2:6" x14ac:dyDescent="0.25">
      <c r="B2596" s="330"/>
      <c r="C2596" s="330"/>
      <c r="D2596" s="330"/>
      <c r="E2596" s="330"/>
      <c r="F2596" s="330"/>
    </row>
    <row r="2597" spans="2:6" x14ac:dyDescent="0.25">
      <c r="B2597" s="330"/>
      <c r="C2597" s="330"/>
      <c r="D2597" s="330"/>
      <c r="E2597" s="330"/>
      <c r="F2597" s="330"/>
    </row>
    <row r="2598" spans="2:6" x14ac:dyDescent="0.25">
      <c r="B2598" s="330"/>
      <c r="C2598" s="330"/>
      <c r="D2598" s="330"/>
      <c r="E2598" s="330"/>
      <c r="F2598" s="330"/>
    </row>
    <row r="2599" spans="2:6" x14ac:dyDescent="0.25">
      <c r="B2599" s="330"/>
      <c r="C2599" s="330"/>
      <c r="D2599" s="330"/>
      <c r="E2599" s="330"/>
      <c r="F2599" s="330"/>
    </row>
    <row r="2600" spans="2:6" x14ac:dyDescent="0.25">
      <c r="B2600" s="330"/>
      <c r="C2600" s="330"/>
      <c r="D2600" s="330"/>
      <c r="E2600" s="330"/>
      <c r="F2600" s="330"/>
    </row>
    <row r="2601" spans="2:6" x14ac:dyDescent="0.25">
      <c r="B2601" s="330"/>
      <c r="C2601" s="330"/>
      <c r="D2601" s="330"/>
      <c r="E2601" s="330"/>
      <c r="F2601" s="330"/>
    </row>
    <row r="2602" spans="2:6" x14ac:dyDescent="0.25">
      <c r="B2602" s="330"/>
      <c r="C2602" s="330"/>
      <c r="D2602" s="330"/>
      <c r="E2602" s="330"/>
      <c r="F2602" s="330"/>
    </row>
    <row r="2603" spans="2:6" x14ac:dyDescent="0.25">
      <c r="B2603" s="330"/>
      <c r="C2603" s="330"/>
      <c r="D2603" s="330"/>
      <c r="E2603" s="330"/>
      <c r="F2603" s="330"/>
    </row>
    <row r="2604" spans="2:6" x14ac:dyDescent="0.25">
      <c r="B2604" s="330"/>
      <c r="C2604" s="330"/>
      <c r="D2604" s="330"/>
      <c r="E2604" s="330"/>
      <c r="F2604" s="330"/>
    </row>
    <row r="2605" spans="2:6" x14ac:dyDescent="0.25">
      <c r="B2605" s="330"/>
      <c r="C2605" s="330"/>
      <c r="D2605" s="330"/>
      <c r="E2605" s="330"/>
      <c r="F2605" s="330"/>
    </row>
    <row r="2606" spans="2:6" x14ac:dyDescent="0.25">
      <c r="B2606" s="330"/>
      <c r="C2606" s="330"/>
      <c r="D2606" s="330"/>
      <c r="E2606" s="330"/>
      <c r="F2606" s="330"/>
    </row>
    <row r="2607" spans="2:6" x14ac:dyDescent="0.25">
      <c r="B2607" s="330"/>
      <c r="C2607" s="330"/>
      <c r="D2607" s="330"/>
      <c r="E2607" s="330"/>
      <c r="F2607" s="330"/>
    </row>
    <row r="2608" spans="2:6" x14ac:dyDescent="0.25">
      <c r="B2608" s="330"/>
      <c r="C2608" s="330"/>
      <c r="D2608" s="330"/>
      <c r="E2608" s="330"/>
      <c r="F2608" s="330"/>
    </row>
    <row r="2609" spans="2:6" x14ac:dyDescent="0.25">
      <c r="B2609" s="330"/>
      <c r="C2609" s="330"/>
      <c r="D2609" s="330"/>
      <c r="E2609" s="330"/>
      <c r="F2609" s="330"/>
    </row>
    <row r="2610" spans="2:6" x14ac:dyDescent="0.25">
      <c r="B2610" s="330"/>
      <c r="C2610" s="330"/>
      <c r="D2610" s="330"/>
      <c r="E2610" s="330"/>
      <c r="F2610" s="330"/>
    </row>
    <row r="2611" spans="2:6" x14ac:dyDescent="0.25">
      <c r="B2611" s="330"/>
      <c r="C2611" s="330"/>
      <c r="D2611" s="330"/>
      <c r="E2611" s="330"/>
      <c r="F2611" s="330"/>
    </row>
    <row r="2612" spans="2:6" x14ac:dyDescent="0.25">
      <c r="B2612" s="330"/>
      <c r="C2612" s="330"/>
      <c r="D2612" s="330"/>
      <c r="E2612" s="330"/>
      <c r="F2612" s="330"/>
    </row>
    <row r="2613" spans="2:6" x14ac:dyDescent="0.25">
      <c r="B2613" s="330"/>
      <c r="C2613" s="330"/>
      <c r="D2613" s="330"/>
      <c r="E2613" s="330"/>
      <c r="F2613" s="330"/>
    </row>
    <row r="2614" spans="2:6" x14ac:dyDescent="0.25">
      <c r="B2614" s="330"/>
      <c r="C2614" s="330"/>
      <c r="D2614" s="330"/>
      <c r="E2614" s="330"/>
      <c r="F2614" s="330"/>
    </row>
    <row r="2615" spans="2:6" x14ac:dyDescent="0.25">
      <c r="B2615" s="330"/>
      <c r="C2615" s="330"/>
      <c r="D2615" s="330"/>
      <c r="E2615" s="330"/>
      <c r="F2615" s="330"/>
    </row>
    <row r="2616" spans="2:6" x14ac:dyDescent="0.25">
      <c r="B2616" s="330"/>
      <c r="C2616" s="330"/>
      <c r="D2616" s="330"/>
      <c r="E2616" s="330"/>
      <c r="F2616" s="330"/>
    </row>
    <row r="2617" spans="2:6" x14ac:dyDescent="0.25">
      <c r="B2617" s="330"/>
      <c r="C2617" s="330"/>
      <c r="D2617" s="330"/>
      <c r="E2617" s="330"/>
      <c r="F2617" s="330"/>
    </row>
    <row r="2618" spans="2:6" x14ac:dyDescent="0.25">
      <c r="B2618" s="330"/>
      <c r="C2618" s="330"/>
      <c r="D2618" s="330"/>
      <c r="E2618" s="330"/>
      <c r="F2618" s="330"/>
    </row>
    <row r="2619" spans="2:6" x14ac:dyDescent="0.25">
      <c r="B2619" s="330"/>
      <c r="C2619" s="330"/>
      <c r="D2619" s="330"/>
      <c r="E2619" s="330"/>
      <c r="F2619" s="330"/>
    </row>
    <row r="2620" spans="2:6" x14ac:dyDescent="0.25">
      <c r="B2620" s="330"/>
      <c r="C2620" s="330"/>
      <c r="D2620" s="330"/>
      <c r="E2620" s="330"/>
      <c r="F2620" s="330"/>
    </row>
    <row r="2621" spans="2:6" x14ac:dyDescent="0.25">
      <c r="B2621" s="330"/>
      <c r="C2621" s="330"/>
      <c r="D2621" s="330"/>
      <c r="E2621" s="330"/>
      <c r="F2621" s="330"/>
    </row>
    <row r="2622" spans="2:6" x14ac:dyDescent="0.25">
      <c r="B2622" s="330"/>
      <c r="C2622" s="330"/>
      <c r="D2622" s="330"/>
      <c r="E2622" s="330"/>
      <c r="F2622" s="330"/>
    </row>
    <row r="2623" spans="2:6" x14ac:dyDescent="0.25">
      <c r="B2623" s="330"/>
      <c r="C2623" s="330"/>
      <c r="D2623" s="330"/>
      <c r="E2623" s="330"/>
      <c r="F2623" s="330"/>
    </row>
    <row r="2624" spans="2:6" x14ac:dyDescent="0.25">
      <c r="B2624" s="330"/>
      <c r="C2624" s="330"/>
      <c r="D2624" s="330"/>
      <c r="E2624" s="330"/>
      <c r="F2624" s="330"/>
    </row>
    <row r="2625" spans="2:6" x14ac:dyDescent="0.25">
      <c r="B2625" s="330"/>
      <c r="C2625" s="330"/>
      <c r="D2625" s="330"/>
      <c r="E2625" s="330"/>
      <c r="F2625" s="330"/>
    </row>
    <row r="2626" spans="2:6" x14ac:dyDescent="0.25">
      <c r="B2626" s="330"/>
      <c r="C2626" s="330"/>
      <c r="D2626" s="330"/>
      <c r="E2626" s="330"/>
      <c r="F2626" s="330"/>
    </row>
    <row r="2627" spans="2:6" x14ac:dyDescent="0.25">
      <c r="B2627" s="330"/>
      <c r="C2627" s="330"/>
      <c r="D2627" s="330"/>
      <c r="E2627" s="330"/>
      <c r="F2627" s="330"/>
    </row>
    <row r="2628" spans="2:6" x14ac:dyDescent="0.25">
      <c r="B2628" s="330"/>
      <c r="C2628" s="330"/>
      <c r="D2628" s="330"/>
      <c r="E2628" s="330"/>
      <c r="F2628" s="330"/>
    </row>
    <row r="2629" spans="2:6" x14ac:dyDescent="0.25">
      <c r="B2629" s="330"/>
      <c r="C2629" s="330"/>
      <c r="D2629" s="330"/>
      <c r="E2629" s="330"/>
      <c r="F2629" s="330"/>
    </row>
    <row r="2630" spans="2:6" x14ac:dyDescent="0.25">
      <c r="B2630" s="330"/>
      <c r="C2630" s="330"/>
      <c r="D2630" s="330"/>
      <c r="E2630" s="330"/>
      <c r="F2630" s="330"/>
    </row>
    <row r="2631" spans="2:6" x14ac:dyDescent="0.25">
      <c r="B2631" s="330"/>
      <c r="C2631" s="330"/>
      <c r="D2631" s="330"/>
      <c r="E2631" s="330"/>
      <c r="F2631" s="330"/>
    </row>
    <row r="2632" spans="2:6" x14ac:dyDescent="0.25">
      <c r="B2632" s="330"/>
      <c r="C2632" s="330"/>
      <c r="D2632" s="330"/>
      <c r="E2632" s="330"/>
      <c r="F2632" s="330"/>
    </row>
    <row r="2633" spans="2:6" x14ac:dyDescent="0.25">
      <c r="B2633" s="330"/>
      <c r="C2633" s="330"/>
      <c r="D2633" s="330"/>
      <c r="E2633" s="330"/>
      <c r="F2633" s="330"/>
    </row>
    <row r="2634" spans="2:6" x14ac:dyDescent="0.25">
      <c r="B2634" s="330"/>
      <c r="C2634" s="330"/>
      <c r="D2634" s="330"/>
      <c r="E2634" s="330"/>
      <c r="F2634" s="330"/>
    </row>
    <row r="2635" spans="2:6" x14ac:dyDescent="0.25">
      <c r="B2635" s="330"/>
      <c r="C2635" s="330"/>
      <c r="D2635" s="330"/>
      <c r="E2635" s="330"/>
      <c r="F2635" s="330"/>
    </row>
    <row r="2636" spans="2:6" x14ac:dyDescent="0.25">
      <c r="B2636" s="330"/>
      <c r="C2636" s="330"/>
      <c r="D2636" s="330"/>
      <c r="E2636" s="330"/>
      <c r="F2636" s="330"/>
    </row>
    <row r="2637" spans="2:6" x14ac:dyDescent="0.25">
      <c r="B2637" s="330"/>
      <c r="C2637" s="330"/>
      <c r="D2637" s="330"/>
      <c r="E2637" s="330"/>
      <c r="F2637" s="330"/>
    </row>
    <row r="2638" spans="2:6" x14ac:dyDescent="0.25">
      <c r="B2638" s="330"/>
      <c r="C2638" s="330"/>
      <c r="D2638" s="330"/>
      <c r="E2638" s="330"/>
      <c r="F2638" s="330"/>
    </row>
    <row r="2639" spans="2:6" x14ac:dyDescent="0.25">
      <c r="B2639" s="330"/>
      <c r="C2639" s="330"/>
      <c r="D2639" s="330"/>
      <c r="E2639" s="330"/>
      <c r="F2639" s="330"/>
    </row>
    <row r="2640" spans="2:6" x14ac:dyDescent="0.25">
      <c r="B2640" s="330"/>
      <c r="C2640" s="330"/>
      <c r="D2640" s="330"/>
      <c r="E2640" s="330"/>
      <c r="F2640" s="330"/>
    </row>
    <row r="2641" spans="2:6" x14ac:dyDescent="0.25">
      <c r="B2641" s="330"/>
      <c r="C2641" s="330"/>
      <c r="D2641" s="330"/>
      <c r="E2641" s="330"/>
      <c r="F2641" s="330"/>
    </row>
    <row r="2642" spans="2:6" x14ac:dyDescent="0.25">
      <c r="B2642" s="330"/>
      <c r="C2642" s="330"/>
      <c r="D2642" s="330"/>
      <c r="E2642" s="330"/>
      <c r="F2642" s="330"/>
    </row>
    <row r="2643" spans="2:6" x14ac:dyDescent="0.25">
      <c r="B2643" s="330"/>
      <c r="C2643" s="330"/>
      <c r="D2643" s="330"/>
      <c r="E2643" s="330"/>
      <c r="F2643" s="330"/>
    </row>
    <row r="2644" spans="2:6" x14ac:dyDescent="0.25">
      <c r="B2644" s="330"/>
      <c r="C2644" s="330"/>
      <c r="D2644" s="330"/>
      <c r="E2644" s="330"/>
      <c r="F2644" s="330"/>
    </row>
    <row r="2645" spans="2:6" x14ac:dyDescent="0.25">
      <c r="B2645" s="330"/>
      <c r="C2645" s="330"/>
      <c r="D2645" s="330"/>
      <c r="E2645" s="330"/>
      <c r="F2645" s="330"/>
    </row>
    <row r="2646" spans="2:6" x14ac:dyDescent="0.25">
      <c r="B2646" s="330"/>
      <c r="C2646" s="330"/>
      <c r="D2646" s="330"/>
      <c r="E2646" s="330"/>
      <c r="F2646" s="330"/>
    </row>
    <row r="2647" spans="2:6" x14ac:dyDescent="0.25">
      <c r="B2647" s="330"/>
      <c r="C2647" s="330"/>
      <c r="D2647" s="330"/>
      <c r="E2647" s="330"/>
      <c r="F2647" s="330"/>
    </row>
    <row r="2648" spans="2:6" x14ac:dyDescent="0.25">
      <c r="B2648" s="330"/>
      <c r="C2648" s="330"/>
      <c r="D2648" s="330"/>
      <c r="E2648" s="330"/>
      <c r="F2648" s="330"/>
    </row>
    <row r="2649" spans="2:6" x14ac:dyDescent="0.25">
      <c r="B2649" s="330"/>
      <c r="C2649" s="330"/>
      <c r="D2649" s="330"/>
      <c r="E2649" s="330"/>
      <c r="F2649" s="330"/>
    </row>
    <row r="2650" spans="2:6" x14ac:dyDescent="0.25">
      <c r="B2650" s="330"/>
      <c r="C2650" s="330"/>
      <c r="D2650" s="330"/>
      <c r="E2650" s="330"/>
      <c r="F2650" s="330"/>
    </row>
    <row r="2651" spans="2:6" x14ac:dyDescent="0.25">
      <c r="B2651" s="330"/>
      <c r="C2651" s="330"/>
      <c r="D2651" s="330"/>
      <c r="E2651" s="330"/>
      <c r="F2651" s="330"/>
    </row>
    <row r="2652" spans="2:6" x14ac:dyDescent="0.25">
      <c r="B2652" s="330"/>
      <c r="C2652" s="330"/>
      <c r="D2652" s="330"/>
      <c r="E2652" s="330"/>
      <c r="F2652" s="330"/>
    </row>
    <row r="2653" spans="2:6" x14ac:dyDescent="0.25">
      <c r="B2653" s="330"/>
      <c r="C2653" s="330"/>
      <c r="D2653" s="330"/>
      <c r="E2653" s="330"/>
      <c r="F2653" s="330"/>
    </row>
    <row r="2654" spans="2:6" x14ac:dyDescent="0.25">
      <c r="B2654" s="330"/>
      <c r="C2654" s="330"/>
      <c r="D2654" s="330"/>
      <c r="E2654" s="330"/>
      <c r="F2654" s="330"/>
    </row>
    <row r="2655" spans="2:6" x14ac:dyDescent="0.25">
      <c r="B2655" s="330"/>
      <c r="C2655" s="330"/>
      <c r="D2655" s="330"/>
      <c r="E2655" s="330"/>
      <c r="F2655" s="330"/>
    </row>
    <row r="2656" spans="2:6" x14ac:dyDescent="0.25">
      <c r="B2656" s="330"/>
      <c r="C2656" s="330"/>
      <c r="D2656" s="330"/>
      <c r="E2656" s="330"/>
      <c r="F2656" s="330"/>
    </row>
    <row r="2657" spans="2:6" x14ac:dyDescent="0.25">
      <c r="B2657" s="330"/>
      <c r="C2657" s="330"/>
      <c r="D2657" s="330"/>
      <c r="E2657" s="330"/>
      <c r="F2657" s="330"/>
    </row>
    <row r="2658" spans="2:6" x14ac:dyDescent="0.25">
      <c r="B2658" s="330"/>
      <c r="C2658" s="330"/>
      <c r="D2658" s="330"/>
      <c r="E2658" s="330"/>
      <c r="F2658" s="330"/>
    </row>
    <row r="2659" spans="2:6" x14ac:dyDescent="0.25">
      <c r="B2659" s="330"/>
      <c r="C2659" s="330"/>
      <c r="D2659" s="330"/>
      <c r="E2659" s="330"/>
      <c r="F2659" s="330"/>
    </row>
    <row r="2660" spans="2:6" x14ac:dyDescent="0.25">
      <c r="B2660" s="330"/>
      <c r="C2660" s="330"/>
      <c r="D2660" s="330"/>
      <c r="E2660" s="330"/>
      <c r="F2660" s="330"/>
    </row>
    <row r="2661" spans="2:6" x14ac:dyDescent="0.25">
      <c r="B2661" s="330"/>
      <c r="C2661" s="330"/>
      <c r="D2661" s="330"/>
      <c r="E2661" s="330"/>
      <c r="F2661" s="330"/>
    </row>
    <row r="2662" spans="2:6" x14ac:dyDescent="0.25">
      <c r="B2662" s="330"/>
      <c r="C2662" s="330"/>
      <c r="D2662" s="330"/>
      <c r="E2662" s="330"/>
      <c r="F2662" s="330"/>
    </row>
    <row r="2663" spans="2:6" x14ac:dyDescent="0.25">
      <c r="B2663" s="330"/>
      <c r="C2663" s="330"/>
      <c r="D2663" s="330"/>
      <c r="E2663" s="330"/>
      <c r="F2663" s="330"/>
    </row>
    <row r="2664" spans="2:6" x14ac:dyDescent="0.25">
      <c r="B2664" s="330"/>
      <c r="C2664" s="330"/>
      <c r="D2664" s="330"/>
      <c r="E2664" s="330"/>
      <c r="F2664" s="330"/>
    </row>
    <row r="2665" spans="2:6" x14ac:dyDescent="0.25">
      <c r="B2665" s="330"/>
      <c r="C2665" s="330"/>
      <c r="D2665" s="330"/>
      <c r="E2665" s="330"/>
      <c r="F2665" s="330"/>
    </row>
    <row r="2666" spans="2:6" x14ac:dyDescent="0.25">
      <c r="B2666" s="330"/>
      <c r="C2666" s="330"/>
      <c r="D2666" s="330"/>
      <c r="E2666" s="330"/>
      <c r="F2666" s="330"/>
    </row>
    <row r="2667" spans="2:6" x14ac:dyDescent="0.25">
      <c r="B2667" s="330"/>
      <c r="C2667" s="330"/>
      <c r="D2667" s="330"/>
      <c r="E2667" s="330"/>
      <c r="F2667" s="330"/>
    </row>
    <row r="2668" spans="2:6" x14ac:dyDescent="0.25">
      <c r="B2668" s="330"/>
      <c r="C2668" s="330"/>
      <c r="D2668" s="330"/>
      <c r="E2668" s="330"/>
      <c r="F2668" s="330"/>
    </row>
    <row r="2669" spans="2:6" x14ac:dyDescent="0.25">
      <c r="B2669" s="330"/>
      <c r="C2669" s="330"/>
      <c r="D2669" s="330"/>
      <c r="E2669" s="330"/>
      <c r="F2669" s="330"/>
    </row>
    <row r="2670" spans="2:6" x14ac:dyDescent="0.25">
      <c r="B2670" s="330"/>
      <c r="C2670" s="330"/>
      <c r="D2670" s="330"/>
      <c r="E2670" s="330"/>
      <c r="F2670" s="330"/>
    </row>
    <row r="2671" spans="2:6" x14ac:dyDescent="0.25">
      <c r="B2671" s="330"/>
      <c r="C2671" s="330"/>
      <c r="D2671" s="330"/>
      <c r="E2671" s="330"/>
      <c r="F2671" s="330"/>
    </row>
    <row r="2672" spans="2:6" x14ac:dyDescent="0.25">
      <c r="B2672" s="330"/>
      <c r="C2672" s="330"/>
      <c r="D2672" s="330"/>
      <c r="E2672" s="330"/>
      <c r="F2672" s="330"/>
    </row>
    <row r="2673" spans="2:6" x14ac:dyDescent="0.25">
      <c r="B2673" s="330"/>
      <c r="C2673" s="330"/>
      <c r="D2673" s="330"/>
      <c r="E2673" s="330"/>
      <c r="F2673" s="330"/>
    </row>
    <row r="2674" spans="2:6" x14ac:dyDescent="0.25">
      <c r="B2674" s="330"/>
      <c r="C2674" s="330"/>
      <c r="D2674" s="330"/>
      <c r="E2674" s="330"/>
      <c r="F2674" s="330"/>
    </row>
    <row r="2675" spans="2:6" x14ac:dyDescent="0.25">
      <c r="B2675" s="330"/>
      <c r="C2675" s="330"/>
      <c r="D2675" s="330"/>
      <c r="E2675" s="330"/>
      <c r="F2675" s="330"/>
    </row>
    <row r="2676" spans="2:6" x14ac:dyDescent="0.25">
      <c r="B2676" s="330"/>
      <c r="C2676" s="330"/>
      <c r="D2676" s="330"/>
      <c r="E2676" s="330"/>
      <c r="F2676" s="330"/>
    </row>
    <row r="2677" spans="2:6" x14ac:dyDescent="0.25">
      <c r="B2677" s="330"/>
      <c r="C2677" s="330"/>
      <c r="D2677" s="330"/>
      <c r="E2677" s="330"/>
      <c r="F2677" s="330"/>
    </row>
    <row r="2678" spans="2:6" x14ac:dyDescent="0.25">
      <c r="B2678" s="330"/>
      <c r="C2678" s="330"/>
      <c r="D2678" s="330"/>
      <c r="E2678" s="330"/>
      <c r="F2678" s="330"/>
    </row>
    <row r="2679" spans="2:6" x14ac:dyDescent="0.25">
      <c r="B2679" s="330"/>
      <c r="C2679" s="330"/>
      <c r="D2679" s="330"/>
      <c r="E2679" s="330"/>
      <c r="F2679" s="330"/>
    </row>
    <row r="2680" spans="2:6" x14ac:dyDescent="0.25">
      <c r="B2680" s="330"/>
      <c r="C2680" s="330"/>
      <c r="D2680" s="330"/>
      <c r="E2680" s="330"/>
      <c r="F2680" s="330"/>
    </row>
    <row r="2681" spans="2:6" x14ac:dyDescent="0.25">
      <c r="B2681" s="330"/>
      <c r="C2681" s="330"/>
      <c r="D2681" s="330"/>
      <c r="E2681" s="330"/>
      <c r="F2681" s="330"/>
    </row>
    <row r="2682" spans="2:6" x14ac:dyDescent="0.25">
      <c r="B2682" s="330"/>
      <c r="C2682" s="330"/>
      <c r="D2682" s="330"/>
      <c r="E2682" s="330"/>
      <c r="F2682" s="330"/>
    </row>
    <row r="2683" spans="2:6" x14ac:dyDescent="0.25">
      <c r="B2683" s="330"/>
      <c r="C2683" s="330"/>
      <c r="D2683" s="330"/>
      <c r="E2683" s="330"/>
      <c r="F2683" s="330"/>
    </row>
    <row r="2684" spans="2:6" x14ac:dyDescent="0.25">
      <c r="B2684" s="330"/>
      <c r="C2684" s="330"/>
      <c r="D2684" s="330"/>
      <c r="E2684" s="330"/>
      <c r="F2684" s="330"/>
    </row>
    <row r="2685" spans="2:6" x14ac:dyDescent="0.25">
      <c r="B2685" s="330"/>
      <c r="C2685" s="330"/>
      <c r="D2685" s="330"/>
      <c r="E2685" s="330"/>
      <c r="F2685" s="330"/>
    </row>
    <row r="2686" spans="2:6" x14ac:dyDescent="0.25">
      <c r="B2686" s="330"/>
      <c r="C2686" s="330"/>
      <c r="D2686" s="330"/>
      <c r="E2686" s="330"/>
      <c r="F2686" s="330"/>
    </row>
    <row r="2687" spans="2:6" x14ac:dyDescent="0.25">
      <c r="B2687" s="330"/>
      <c r="C2687" s="330"/>
      <c r="D2687" s="330"/>
      <c r="E2687" s="330"/>
      <c r="F2687" s="330"/>
    </row>
    <row r="2688" spans="2:6" x14ac:dyDescent="0.25">
      <c r="B2688" s="330"/>
      <c r="C2688" s="330"/>
      <c r="D2688" s="330"/>
      <c r="E2688" s="330"/>
      <c r="F2688" s="330"/>
    </row>
    <row r="2689" spans="2:6" x14ac:dyDescent="0.25">
      <c r="B2689" s="330"/>
      <c r="C2689" s="330"/>
      <c r="D2689" s="330"/>
      <c r="E2689" s="330"/>
      <c r="F2689" s="330"/>
    </row>
    <row r="2690" spans="2:6" x14ac:dyDescent="0.25">
      <c r="B2690" s="330"/>
      <c r="C2690" s="330"/>
      <c r="D2690" s="330"/>
      <c r="E2690" s="330"/>
      <c r="F2690" s="330"/>
    </row>
    <row r="2691" spans="2:6" x14ac:dyDescent="0.25">
      <c r="B2691" s="330"/>
      <c r="C2691" s="330"/>
      <c r="D2691" s="330"/>
      <c r="E2691" s="330"/>
      <c r="F2691" s="330"/>
    </row>
    <row r="2692" spans="2:6" x14ac:dyDescent="0.25">
      <c r="B2692" s="330"/>
      <c r="C2692" s="330"/>
      <c r="D2692" s="330"/>
      <c r="E2692" s="330"/>
      <c r="F2692" s="330"/>
    </row>
    <row r="2693" spans="2:6" x14ac:dyDescent="0.25">
      <c r="B2693" s="330"/>
      <c r="C2693" s="330"/>
      <c r="D2693" s="330"/>
      <c r="E2693" s="330"/>
      <c r="F2693" s="330"/>
    </row>
    <row r="2694" spans="2:6" x14ac:dyDescent="0.25">
      <c r="B2694" s="330"/>
      <c r="C2694" s="330"/>
      <c r="D2694" s="330"/>
      <c r="E2694" s="330"/>
      <c r="F2694" s="330"/>
    </row>
    <row r="2695" spans="2:6" x14ac:dyDescent="0.25">
      <c r="B2695" s="330"/>
      <c r="C2695" s="330"/>
      <c r="D2695" s="330"/>
      <c r="E2695" s="330"/>
      <c r="F2695" s="330"/>
    </row>
    <row r="2696" spans="2:6" x14ac:dyDescent="0.25">
      <c r="B2696" s="330"/>
      <c r="C2696" s="330"/>
      <c r="D2696" s="330"/>
      <c r="E2696" s="330"/>
      <c r="F2696" s="330"/>
    </row>
    <row r="2697" spans="2:6" x14ac:dyDescent="0.25">
      <c r="B2697" s="330"/>
      <c r="C2697" s="330"/>
      <c r="D2697" s="330"/>
      <c r="E2697" s="330"/>
      <c r="F2697" s="330"/>
    </row>
    <row r="2698" spans="2:6" x14ac:dyDescent="0.25">
      <c r="B2698" s="330"/>
      <c r="C2698" s="330"/>
      <c r="D2698" s="330"/>
      <c r="E2698" s="330"/>
      <c r="F2698" s="330"/>
    </row>
    <row r="2699" spans="2:6" x14ac:dyDescent="0.25">
      <c r="B2699" s="330"/>
      <c r="C2699" s="330"/>
      <c r="D2699" s="330"/>
      <c r="E2699" s="330"/>
      <c r="F2699" s="330"/>
    </row>
    <row r="2700" spans="2:6" x14ac:dyDescent="0.25">
      <c r="B2700" s="330"/>
      <c r="C2700" s="330"/>
      <c r="D2700" s="330"/>
      <c r="E2700" s="330"/>
      <c r="F2700" s="330"/>
    </row>
    <row r="2701" spans="2:6" x14ac:dyDescent="0.25">
      <c r="B2701" s="330"/>
      <c r="C2701" s="330"/>
      <c r="D2701" s="330"/>
      <c r="E2701" s="330"/>
      <c r="F2701" s="330"/>
    </row>
    <row r="2702" spans="2:6" x14ac:dyDescent="0.25">
      <c r="B2702" s="330"/>
      <c r="C2702" s="330"/>
      <c r="D2702" s="330"/>
      <c r="E2702" s="330"/>
      <c r="F2702" s="330"/>
    </row>
    <row r="2703" spans="2:6" x14ac:dyDescent="0.25">
      <c r="B2703" s="330"/>
      <c r="C2703" s="330"/>
      <c r="D2703" s="330"/>
      <c r="E2703" s="330"/>
      <c r="F2703" s="330"/>
    </row>
    <row r="2704" spans="2:6" x14ac:dyDescent="0.25">
      <c r="B2704" s="330"/>
      <c r="C2704" s="330"/>
      <c r="D2704" s="330"/>
      <c r="E2704" s="330"/>
      <c r="F2704" s="330"/>
    </row>
    <row r="2705" spans="2:6" x14ac:dyDescent="0.25">
      <c r="B2705" s="330"/>
      <c r="C2705" s="330"/>
      <c r="D2705" s="330"/>
      <c r="E2705" s="330"/>
      <c r="F2705" s="330"/>
    </row>
    <row r="2706" spans="2:6" x14ac:dyDescent="0.25">
      <c r="B2706" s="330"/>
      <c r="C2706" s="330"/>
      <c r="D2706" s="330"/>
      <c r="E2706" s="330"/>
      <c r="F2706" s="330"/>
    </row>
    <row r="2707" spans="2:6" x14ac:dyDescent="0.25">
      <c r="B2707" s="330"/>
      <c r="C2707" s="330"/>
      <c r="D2707" s="330"/>
      <c r="E2707" s="330"/>
      <c r="F2707" s="330"/>
    </row>
    <row r="2708" spans="2:6" x14ac:dyDescent="0.25">
      <c r="B2708" s="330"/>
      <c r="C2708" s="330"/>
      <c r="D2708" s="330"/>
      <c r="E2708" s="330"/>
      <c r="F2708" s="330"/>
    </row>
    <row r="2709" spans="2:6" x14ac:dyDescent="0.25">
      <c r="B2709" s="330"/>
      <c r="C2709" s="330"/>
      <c r="D2709" s="330"/>
      <c r="E2709" s="330"/>
      <c r="F2709" s="330"/>
    </row>
    <row r="2710" spans="2:6" x14ac:dyDescent="0.25">
      <c r="B2710" s="330"/>
      <c r="C2710" s="330"/>
      <c r="D2710" s="330"/>
      <c r="E2710" s="330"/>
      <c r="F2710" s="330"/>
    </row>
    <row r="2711" spans="2:6" x14ac:dyDescent="0.25">
      <c r="B2711" s="330"/>
      <c r="C2711" s="330"/>
      <c r="D2711" s="330"/>
      <c r="E2711" s="330"/>
      <c r="F2711" s="330"/>
    </row>
    <row r="2712" spans="2:6" x14ac:dyDescent="0.25">
      <c r="B2712" s="330"/>
      <c r="C2712" s="330"/>
      <c r="D2712" s="330"/>
      <c r="E2712" s="330"/>
      <c r="F2712" s="330"/>
    </row>
    <row r="2713" spans="2:6" x14ac:dyDescent="0.25">
      <c r="B2713" s="330"/>
      <c r="C2713" s="330"/>
      <c r="D2713" s="330"/>
      <c r="E2713" s="330"/>
      <c r="F2713" s="330"/>
    </row>
    <row r="2714" spans="2:6" x14ac:dyDescent="0.25">
      <c r="B2714" s="330"/>
      <c r="C2714" s="330"/>
      <c r="D2714" s="330"/>
      <c r="E2714" s="330"/>
      <c r="F2714" s="330"/>
    </row>
    <row r="2715" spans="2:6" x14ac:dyDescent="0.25">
      <c r="B2715" s="330"/>
      <c r="C2715" s="330"/>
      <c r="D2715" s="330"/>
      <c r="E2715" s="330"/>
      <c r="F2715" s="330"/>
    </row>
    <row r="2716" spans="2:6" x14ac:dyDescent="0.25">
      <c r="B2716" s="330"/>
      <c r="C2716" s="330"/>
      <c r="D2716" s="330"/>
      <c r="E2716" s="330"/>
      <c r="F2716" s="330"/>
    </row>
    <row r="2717" spans="2:6" x14ac:dyDescent="0.25">
      <c r="B2717" s="330"/>
      <c r="C2717" s="330"/>
      <c r="D2717" s="330"/>
      <c r="E2717" s="330"/>
      <c r="F2717" s="330"/>
    </row>
    <row r="2718" spans="2:6" x14ac:dyDescent="0.25">
      <c r="B2718" s="330"/>
      <c r="C2718" s="330"/>
      <c r="D2718" s="330"/>
      <c r="E2718" s="330"/>
      <c r="F2718" s="330"/>
    </row>
    <row r="2719" spans="2:6" x14ac:dyDescent="0.25">
      <c r="B2719" s="330"/>
      <c r="C2719" s="330"/>
      <c r="D2719" s="330"/>
      <c r="E2719" s="330"/>
      <c r="F2719" s="330"/>
    </row>
    <row r="2720" spans="2:6" x14ac:dyDescent="0.25">
      <c r="B2720" s="330"/>
      <c r="C2720" s="330"/>
      <c r="D2720" s="330"/>
      <c r="E2720" s="330"/>
      <c r="F2720" s="330"/>
    </row>
    <row r="2721" spans="2:6" x14ac:dyDescent="0.25">
      <c r="B2721" s="330"/>
      <c r="C2721" s="330"/>
      <c r="D2721" s="330"/>
      <c r="E2721" s="330"/>
      <c r="F2721" s="330"/>
    </row>
    <row r="2722" spans="2:6" x14ac:dyDescent="0.25">
      <c r="B2722" s="330"/>
      <c r="C2722" s="330"/>
      <c r="D2722" s="330"/>
      <c r="E2722" s="330"/>
      <c r="F2722" s="330"/>
    </row>
    <row r="2723" spans="2:6" x14ac:dyDescent="0.25">
      <c r="B2723" s="330"/>
      <c r="C2723" s="330"/>
      <c r="D2723" s="330"/>
      <c r="E2723" s="330"/>
      <c r="F2723" s="330"/>
    </row>
    <row r="2724" spans="2:6" x14ac:dyDescent="0.25">
      <c r="B2724" s="330"/>
      <c r="C2724" s="330"/>
      <c r="D2724" s="330"/>
      <c r="E2724" s="330"/>
      <c r="F2724" s="330"/>
    </row>
    <row r="2725" spans="2:6" x14ac:dyDescent="0.25">
      <c r="B2725" s="330"/>
      <c r="C2725" s="330"/>
      <c r="D2725" s="330"/>
      <c r="E2725" s="330"/>
      <c r="F2725" s="330"/>
    </row>
    <row r="2726" spans="2:6" x14ac:dyDescent="0.25">
      <c r="B2726" s="330"/>
      <c r="C2726" s="330"/>
      <c r="D2726" s="330"/>
      <c r="E2726" s="330"/>
      <c r="F2726" s="330"/>
    </row>
    <row r="2727" spans="2:6" x14ac:dyDescent="0.25">
      <c r="B2727" s="330"/>
      <c r="C2727" s="330"/>
      <c r="D2727" s="330"/>
      <c r="E2727" s="330"/>
      <c r="F2727" s="330"/>
    </row>
    <row r="2728" spans="2:6" x14ac:dyDescent="0.25">
      <c r="B2728" s="330"/>
      <c r="C2728" s="330"/>
      <c r="D2728" s="330"/>
      <c r="E2728" s="330"/>
      <c r="F2728" s="330"/>
    </row>
    <row r="2729" spans="2:6" x14ac:dyDescent="0.25">
      <c r="B2729" s="330"/>
      <c r="C2729" s="330"/>
      <c r="D2729" s="330"/>
      <c r="E2729" s="330"/>
      <c r="F2729" s="330"/>
    </row>
    <row r="2730" spans="2:6" x14ac:dyDescent="0.25">
      <c r="B2730" s="330"/>
      <c r="C2730" s="330"/>
      <c r="D2730" s="330"/>
      <c r="E2730" s="330"/>
      <c r="F2730" s="330"/>
    </row>
    <row r="2731" spans="2:6" x14ac:dyDescent="0.25">
      <c r="B2731" s="330"/>
      <c r="C2731" s="330"/>
      <c r="D2731" s="330"/>
      <c r="E2731" s="330"/>
      <c r="F2731" s="330"/>
    </row>
    <row r="2732" spans="2:6" x14ac:dyDescent="0.25">
      <c r="B2732" s="330"/>
      <c r="C2732" s="330"/>
      <c r="D2732" s="330"/>
      <c r="E2732" s="330"/>
      <c r="F2732" s="330"/>
    </row>
    <row r="2733" spans="2:6" x14ac:dyDescent="0.25">
      <c r="B2733" s="330"/>
      <c r="C2733" s="330"/>
      <c r="D2733" s="330"/>
      <c r="E2733" s="330"/>
      <c r="F2733" s="330"/>
    </row>
    <row r="2734" spans="2:6" x14ac:dyDescent="0.25">
      <c r="B2734" s="330"/>
      <c r="C2734" s="330"/>
      <c r="D2734" s="330"/>
      <c r="E2734" s="330"/>
      <c r="F2734" s="330"/>
    </row>
    <row r="2735" spans="2:6" x14ac:dyDescent="0.25">
      <c r="B2735" s="330"/>
      <c r="C2735" s="330"/>
      <c r="D2735" s="330"/>
      <c r="E2735" s="330"/>
      <c r="F2735" s="330"/>
    </row>
    <row r="2736" spans="2:6" x14ac:dyDescent="0.25">
      <c r="B2736" s="330"/>
      <c r="C2736" s="330"/>
      <c r="D2736" s="330"/>
      <c r="E2736" s="330"/>
      <c r="F2736" s="330"/>
    </row>
    <row r="2737" spans="2:6" x14ac:dyDescent="0.25">
      <c r="B2737" s="330"/>
      <c r="C2737" s="330"/>
      <c r="D2737" s="330"/>
      <c r="E2737" s="330"/>
      <c r="F2737" s="330"/>
    </row>
    <row r="2738" spans="2:6" x14ac:dyDescent="0.25">
      <c r="B2738" s="330"/>
      <c r="C2738" s="330"/>
      <c r="D2738" s="330"/>
      <c r="E2738" s="330"/>
      <c r="F2738" s="330"/>
    </row>
    <row r="2739" spans="2:6" x14ac:dyDescent="0.25">
      <c r="B2739" s="330"/>
      <c r="C2739" s="330"/>
      <c r="D2739" s="330"/>
      <c r="E2739" s="330"/>
      <c r="F2739" s="330"/>
    </row>
    <row r="2740" spans="2:6" x14ac:dyDescent="0.25">
      <c r="B2740" s="330"/>
      <c r="C2740" s="330"/>
      <c r="D2740" s="330"/>
      <c r="E2740" s="330"/>
      <c r="F2740" s="330"/>
    </row>
    <row r="2741" spans="2:6" x14ac:dyDescent="0.25">
      <c r="B2741" s="330"/>
      <c r="C2741" s="330"/>
      <c r="D2741" s="330"/>
      <c r="E2741" s="330"/>
      <c r="F2741" s="330"/>
    </row>
    <row r="2742" spans="2:6" x14ac:dyDescent="0.25">
      <c r="B2742" s="330"/>
      <c r="C2742" s="330"/>
      <c r="D2742" s="330"/>
      <c r="E2742" s="330"/>
      <c r="F2742" s="330"/>
    </row>
    <row r="2743" spans="2:6" x14ac:dyDescent="0.25">
      <c r="B2743" s="330"/>
      <c r="C2743" s="330"/>
      <c r="D2743" s="330"/>
      <c r="E2743" s="330"/>
      <c r="F2743" s="330"/>
    </row>
    <row r="2744" spans="2:6" x14ac:dyDescent="0.25">
      <c r="B2744" s="330"/>
      <c r="C2744" s="330"/>
      <c r="D2744" s="330"/>
      <c r="E2744" s="330"/>
      <c r="F2744" s="330"/>
    </row>
    <row r="2745" spans="2:6" x14ac:dyDescent="0.25">
      <c r="B2745" s="330"/>
      <c r="C2745" s="330"/>
      <c r="D2745" s="330"/>
      <c r="E2745" s="330"/>
      <c r="F2745" s="330"/>
    </row>
    <row r="2746" spans="2:6" x14ac:dyDescent="0.25">
      <c r="B2746" s="330"/>
      <c r="C2746" s="330"/>
      <c r="D2746" s="330"/>
      <c r="E2746" s="330"/>
      <c r="F2746" s="330"/>
    </row>
    <row r="2747" spans="2:6" x14ac:dyDescent="0.25">
      <c r="B2747" s="330"/>
      <c r="C2747" s="330"/>
      <c r="D2747" s="330"/>
      <c r="E2747" s="330"/>
      <c r="F2747" s="330"/>
    </row>
    <row r="2748" spans="2:6" x14ac:dyDescent="0.25">
      <c r="B2748" s="330"/>
      <c r="C2748" s="330"/>
      <c r="D2748" s="330"/>
      <c r="E2748" s="330"/>
      <c r="F2748" s="330"/>
    </row>
    <row r="2749" spans="2:6" x14ac:dyDescent="0.25">
      <c r="B2749" s="330"/>
      <c r="C2749" s="330"/>
      <c r="D2749" s="330"/>
      <c r="E2749" s="330"/>
      <c r="F2749" s="330"/>
    </row>
    <row r="2750" spans="2:6" x14ac:dyDescent="0.25">
      <c r="B2750" s="330"/>
      <c r="C2750" s="330"/>
      <c r="D2750" s="330"/>
      <c r="E2750" s="330"/>
      <c r="F2750" s="330"/>
    </row>
    <row r="2751" spans="2:6" x14ac:dyDescent="0.25">
      <c r="B2751" s="330"/>
      <c r="C2751" s="330"/>
      <c r="D2751" s="330"/>
      <c r="E2751" s="330"/>
      <c r="F2751" s="330"/>
    </row>
    <row r="2752" spans="2:6" x14ac:dyDescent="0.25">
      <c r="B2752" s="330"/>
      <c r="C2752" s="330"/>
      <c r="D2752" s="330"/>
      <c r="E2752" s="330"/>
      <c r="F2752" s="330"/>
    </row>
    <row r="2753" spans="2:6" x14ac:dyDescent="0.25">
      <c r="B2753" s="330"/>
      <c r="C2753" s="330"/>
      <c r="D2753" s="330"/>
      <c r="E2753" s="330"/>
      <c r="F2753" s="330"/>
    </row>
    <row r="2754" spans="2:6" x14ac:dyDescent="0.25">
      <c r="B2754" s="330"/>
      <c r="C2754" s="330"/>
      <c r="D2754" s="330"/>
      <c r="E2754" s="330"/>
      <c r="F2754" s="330"/>
    </row>
    <row r="2755" spans="2:6" x14ac:dyDescent="0.25">
      <c r="B2755" s="330"/>
      <c r="C2755" s="330"/>
      <c r="D2755" s="330"/>
      <c r="E2755" s="330"/>
      <c r="F2755" s="330"/>
    </row>
    <row r="2756" spans="2:6" x14ac:dyDescent="0.25">
      <c r="B2756" s="330"/>
      <c r="C2756" s="330"/>
      <c r="D2756" s="330"/>
      <c r="E2756" s="330"/>
      <c r="F2756" s="330"/>
    </row>
    <row r="2757" spans="2:6" x14ac:dyDescent="0.25">
      <c r="B2757" s="330"/>
      <c r="C2757" s="330"/>
      <c r="D2757" s="330"/>
      <c r="E2757" s="330"/>
      <c r="F2757" s="330"/>
    </row>
    <row r="2758" spans="2:6" x14ac:dyDescent="0.25">
      <c r="B2758" s="330"/>
      <c r="C2758" s="330"/>
      <c r="D2758" s="330"/>
      <c r="E2758" s="330"/>
      <c r="F2758" s="330"/>
    </row>
    <row r="2759" spans="2:6" x14ac:dyDescent="0.25">
      <c r="B2759" s="330"/>
      <c r="C2759" s="330"/>
      <c r="D2759" s="330"/>
      <c r="E2759" s="330"/>
      <c r="F2759" s="330"/>
    </row>
    <row r="2760" spans="2:6" x14ac:dyDescent="0.25">
      <c r="B2760" s="330"/>
      <c r="C2760" s="330"/>
      <c r="D2760" s="330"/>
      <c r="E2760" s="330"/>
      <c r="F2760" s="330"/>
    </row>
    <row r="2761" spans="2:6" x14ac:dyDescent="0.25">
      <c r="B2761" s="330"/>
      <c r="C2761" s="330"/>
      <c r="D2761" s="330"/>
      <c r="E2761" s="330"/>
      <c r="F2761" s="330"/>
    </row>
    <row r="2762" spans="2:6" x14ac:dyDescent="0.25">
      <c r="B2762" s="330"/>
      <c r="C2762" s="330"/>
      <c r="D2762" s="330"/>
      <c r="E2762" s="330"/>
      <c r="F2762" s="330"/>
    </row>
    <row r="2763" spans="2:6" x14ac:dyDescent="0.25">
      <c r="B2763" s="330"/>
      <c r="C2763" s="330"/>
      <c r="D2763" s="330"/>
      <c r="E2763" s="330"/>
      <c r="F2763" s="330"/>
    </row>
    <row r="2764" spans="2:6" x14ac:dyDescent="0.25">
      <c r="B2764" s="330"/>
      <c r="C2764" s="330"/>
      <c r="D2764" s="330"/>
      <c r="E2764" s="330"/>
      <c r="F2764" s="330"/>
    </row>
    <row r="2765" spans="2:6" x14ac:dyDescent="0.25">
      <c r="B2765" s="330"/>
      <c r="C2765" s="330"/>
      <c r="D2765" s="330"/>
      <c r="E2765" s="330"/>
      <c r="F2765" s="330"/>
    </row>
    <row r="2766" spans="2:6" x14ac:dyDescent="0.25">
      <c r="B2766" s="330"/>
      <c r="C2766" s="330"/>
      <c r="D2766" s="330"/>
      <c r="E2766" s="330"/>
      <c r="F2766" s="330"/>
    </row>
    <row r="2767" spans="2:6" x14ac:dyDescent="0.25">
      <c r="B2767" s="330"/>
      <c r="C2767" s="330"/>
      <c r="D2767" s="330"/>
      <c r="E2767" s="330"/>
      <c r="F2767" s="330"/>
    </row>
    <row r="2768" spans="2:6" x14ac:dyDescent="0.25">
      <c r="B2768" s="330"/>
      <c r="C2768" s="330"/>
      <c r="D2768" s="330"/>
      <c r="E2768" s="330"/>
      <c r="F2768" s="330"/>
    </row>
    <row r="2769" spans="2:6" x14ac:dyDescent="0.25">
      <c r="B2769" s="330"/>
      <c r="C2769" s="330"/>
      <c r="D2769" s="330"/>
      <c r="E2769" s="330"/>
      <c r="F2769" s="330"/>
    </row>
    <row r="2770" spans="2:6" x14ac:dyDescent="0.25">
      <c r="B2770" s="330"/>
      <c r="C2770" s="330"/>
      <c r="D2770" s="330"/>
      <c r="E2770" s="330"/>
      <c r="F2770" s="330"/>
    </row>
    <row r="2771" spans="2:6" x14ac:dyDescent="0.25">
      <c r="B2771" s="330"/>
      <c r="C2771" s="330"/>
      <c r="D2771" s="330"/>
      <c r="E2771" s="330"/>
      <c r="F2771" s="330"/>
    </row>
    <row r="2772" spans="2:6" x14ac:dyDescent="0.25">
      <c r="B2772" s="330"/>
      <c r="C2772" s="330"/>
      <c r="D2772" s="330"/>
      <c r="E2772" s="330"/>
      <c r="F2772" s="330"/>
    </row>
    <row r="2773" spans="2:6" x14ac:dyDescent="0.25">
      <c r="B2773" s="330"/>
      <c r="C2773" s="330"/>
      <c r="D2773" s="330"/>
      <c r="E2773" s="330"/>
      <c r="F2773" s="330"/>
    </row>
    <row r="2774" spans="2:6" x14ac:dyDescent="0.25">
      <c r="B2774" s="330"/>
      <c r="C2774" s="330"/>
      <c r="D2774" s="330"/>
      <c r="E2774" s="330"/>
      <c r="F2774" s="330"/>
    </row>
    <row r="2775" spans="2:6" x14ac:dyDescent="0.25">
      <c r="B2775" s="330"/>
      <c r="C2775" s="330"/>
      <c r="D2775" s="330"/>
      <c r="E2775" s="330"/>
      <c r="F2775" s="330"/>
    </row>
    <row r="2776" spans="2:6" x14ac:dyDescent="0.25">
      <c r="B2776" s="330"/>
      <c r="C2776" s="330"/>
      <c r="D2776" s="330"/>
      <c r="E2776" s="330"/>
      <c r="F2776" s="330"/>
    </row>
    <row r="2777" spans="2:6" x14ac:dyDescent="0.25">
      <c r="B2777" s="330"/>
      <c r="C2777" s="330"/>
      <c r="D2777" s="330"/>
      <c r="E2777" s="330"/>
      <c r="F2777" s="330"/>
    </row>
    <row r="2778" spans="2:6" x14ac:dyDescent="0.25">
      <c r="B2778" s="330"/>
      <c r="C2778" s="330"/>
      <c r="D2778" s="330"/>
      <c r="E2778" s="330"/>
      <c r="F2778" s="330"/>
    </row>
    <row r="2779" spans="2:6" x14ac:dyDescent="0.25">
      <c r="B2779" s="330"/>
      <c r="C2779" s="330"/>
      <c r="D2779" s="330"/>
      <c r="E2779" s="330"/>
      <c r="F2779" s="330"/>
    </row>
    <row r="2780" spans="2:6" x14ac:dyDescent="0.25">
      <c r="B2780" s="330"/>
      <c r="C2780" s="330"/>
      <c r="D2780" s="330"/>
      <c r="E2780" s="330"/>
      <c r="F2780" s="330"/>
    </row>
    <row r="2781" spans="2:6" x14ac:dyDescent="0.25">
      <c r="B2781" s="330"/>
      <c r="C2781" s="330"/>
      <c r="D2781" s="330"/>
      <c r="E2781" s="330"/>
      <c r="F2781" s="330"/>
    </row>
    <row r="2782" spans="2:6" x14ac:dyDescent="0.25">
      <c r="B2782" s="330"/>
      <c r="C2782" s="330"/>
      <c r="D2782" s="330"/>
      <c r="E2782" s="330"/>
      <c r="F2782" s="330"/>
    </row>
    <row r="2783" spans="2:6" x14ac:dyDescent="0.25">
      <c r="B2783" s="330"/>
      <c r="C2783" s="330"/>
      <c r="D2783" s="330"/>
      <c r="E2783" s="330"/>
      <c r="F2783" s="330"/>
    </row>
    <row r="2784" spans="2:6" x14ac:dyDescent="0.25">
      <c r="B2784" s="330"/>
      <c r="C2784" s="330"/>
      <c r="D2784" s="330"/>
      <c r="E2784" s="330"/>
      <c r="F2784" s="330"/>
    </row>
    <row r="2785" spans="2:6" x14ac:dyDescent="0.25">
      <c r="B2785" s="330"/>
      <c r="C2785" s="330"/>
      <c r="D2785" s="330"/>
      <c r="E2785" s="330"/>
      <c r="F2785" s="330"/>
    </row>
    <row r="2786" spans="2:6" x14ac:dyDescent="0.25">
      <c r="B2786" s="330"/>
      <c r="C2786" s="330"/>
      <c r="D2786" s="330"/>
      <c r="E2786" s="330"/>
      <c r="F2786" s="330"/>
    </row>
    <row r="2787" spans="2:6" x14ac:dyDescent="0.25">
      <c r="B2787" s="330"/>
      <c r="C2787" s="330"/>
      <c r="D2787" s="330"/>
      <c r="E2787" s="330"/>
      <c r="F2787" s="330"/>
    </row>
    <row r="2788" spans="2:6" x14ac:dyDescent="0.25">
      <c r="B2788" s="330"/>
      <c r="C2788" s="330"/>
      <c r="D2788" s="330"/>
      <c r="E2788" s="330"/>
      <c r="F2788" s="330"/>
    </row>
    <row r="2789" spans="2:6" x14ac:dyDescent="0.25">
      <c r="B2789" s="330"/>
      <c r="C2789" s="330"/>
      <c r="D2789" s="330"/>
      <c r="E2789" s="330"/>
      <c r="F2789" s="330"/>
    </row>
    <row r="2790" spans="2:6" x14ac:dyDescent="0.25">
      <c r="B2790" s="330"/>
      <c r="C2790" s="330"/>
      <c r="D2790" s="330"/>
      <c r="E2790" s="330"/>
      <c r="F2790" s="330"/>
    </row>
    <row r="2791" spans="2:6" x14ac:dyDescent="0.25">
      <c r="B2791" s="330"/>
      <c r="C2791" s="330"/>
      <c r="D2791" s="330"/>
      <c r="E2791" s="330"/>
      <c r="F2791" s="330"/>
    </row>
    <row r="2792" spans="2:6" x14ac:dyDescent="0.25">
      <c r="B2792" s="330"/>
      <c r="C2792" s="330"/>
      <c r="D2792" s="330"/>
      <c r="E2792" s="330"/>
      <c r="F2792" s="330"/>
    </row>
    <row r="2793" spans="2:6" x14ac:dyDescent="0.25">
      <c r="B2793" s="330"/>
      <c r="C2793" s="330"/>
      <c r="D2793" s="330"/>
      <c r="E2793" s="330"/>
      <c r="F2793" s="330"/>
    </row>
    <row r="2794" spans="2:6" x14ac:dyDescent="0.25">
      <c r="B2794" s="330"/>
      <c r="C2794" s="330"/>
      <c r="D2794" s="330"/>
      <c r="E2794" s="330"/>
      <c r="F2794" s="330"/>
    </row>
    <row r="2795" spans="2:6" x14ac:dyDescent="0.25">
      <c r="B2795" s="330"/>
      <c r="C2795" s="330"/>
      <c r="D2795" s="330"/>
      <c r="E2795" s="330"/>
      <c r="F2795" s="330"/>
    </row>
    <row r="2796" spans="2:6" x14ac:dyDescent="0.25">
      <c r="B2796" s="330"/>
      <c r="C2796" s="330"/>
      <c r="D2796" s="330"/>
      <c r="E2796" s="330"/>
      <c r="F2796" s="330"/>
    </row>
    <row r="2797" spans="2:6" x14ac:dyDescent="0.25">
      <c r="B2797" s="330"/>
      <c r="C2797" s="330"/>
      <c r="D2797" s="330"/>
      <c r="E2797" s="330"/>
      <c r="F2797" s="330"/>
    </row>
    <row r="2798" spans="2:6" x14ac:dyDescent="0.25">
      <c r="B2798" s="330"/>
      <c r="C2798" s="330"/>
      <c r="D2798" s="330"/>
      <c r="E2798" s="330"/>
      <c r="F2798" s="330"/>
    </row>
    <row r="2799" spans="2:6" x14ac:dyDescent="0.25">
      <c r="B2799" s="330"/>
      <c r="C2799" s="330"/>
      <c r="D2799" s="330"/>
      <c r="E2799" s="330"/>
      <c r="F2799" s="330"/>
    </row>
    <row r="2800" spans="2:6" x14ac:dyDescent="0.25">
      <c r="B2800" s="330"/>
      <c r="C2800" s="330"/>
      <c r="D2800" s="330"/>
      <c r="E2800" s="330"/>
      <c r="F2800" s="330"/>
    </row>
    <row r="2801" spans="2:6" x14ac:dyDescent="0.25">
      <c r="B2801" s="330"/>
      <c r="C2801" s="330"/>
      <c r="D2801" s="330"/>
      <c r="E2801" s="330"/>
      <c r="F2801" s="330"/>
    </row>
    <row r="2802" spans="2:6" x14ac:dyDescent="0.25">
      <c r="B2802" s="330"/>
      <c r="C2802" s="330"/>
      <c r="D2802" s="330"/>
      <c r="E2802" s="330"/>
      <c r="F2802" s="330"/>
    </row>
    <row r="2803" spans="2:6" x14ac:dyDescent="0.25">
      <c r="B2803" s="330"/>
      <c r="C2803" s="330"/>
      <c r="D2803" s="330"/>
      <c r="E2803" s="330"/>
      <c r="F2803" s="330"/>
    </row>
    <row r="2804" spans="2:6" x14ac:dyDescent="0.25">
      <c r="B2804" s="330"/>
      <c r="C2804" s="330"/>
      <c r="D2804" s="330"/>
      <c r="E2804" s="330"/>
      <c r="F2804" s="330"/>
    </row>
    <row r="2805" spans="2:6" x14ac:dyDescent="0.25">
      <c r="B2805" s="330"/>
      <c r="C2805" s="330"/>
      <c r="D2805" s="330"/>
      <c r="E2805" s="330"/>
      <c r="F2805" s="330"/>
    </row>
    <row r="2806" spans="2:6" x14ac:dyDescent="0.25">
      <c r="B2806" s="330"/>
      <c r="C2806" s="330"/>
      <c r="D2806" s="330"/>
      <c r="E2806" s="330"/>
      <c r="F2806" s="330"/>
    </row>
    <row r="2807" spans="2:6" x14ac:dyDescent="0.25">
      <c r="B2807" s="330"/>
      <c r="C2807" s="330"/>
      <c r="D2807" s="330"/>
      <c r="E2807" s="330"/>
      <c r="F2807" s="330"/>
    </row>
    <row r="2808" spans="2:6" x14ac:dyDescent="0.25">
      <c r="B2808" s="330"/>
      <c r="C2808" s="330"/>
      <c r="D2808" s="330"/>
      <c r="E2808" s="330"/>
      <c r="F2808" s="330"/>
    </row>
    <row r="2809" spans="2:6" x14ac:dyDescent="0.25">
      <c r="B2809" s="330"/>
      <c r="C2809" s="330"/>
      <c r="D2809" s="330"/>
      <c r="E2809" s="330"/>
      <c r="F2809" s="330"/>
    </row>
    <row r="2810" spans="2:6" x14ac:dyDescent="0.25">
      <c r="B2810" s="330"/>
      <c r="C2810" s="330"/>
      <c r="D2810" s="330"/>
      <c r="E2810" s="330"/>
      <c r="F2810" s="330"/>
    </row>
    <row r="2811" spans="2:6" x14ac:dyDescent="0.25">
      <c r="B2811" s="330"/>
      <c r="C2811" s="330"/>
      <c r="D2811" s="330"/>
      <c r="E2811" s="330"/>
      <c r="F2811" s="330"/>
    </row>
    <row r="2812" spans="2:6" x14ac:dyDescent="0.25">
      <c r="B2812" s="330"/>
      <c r="C2812" s="330"/>
      <c r="D2812" s="330"/>
      <c r="E2812" s="330"/>
      <c r="F2812" s="330"/>
    </row>
    <row r="2813" spans="2:6" x14ac:dyDescent="0.25">
      <c r="B2813" s="330"/>
      <c r="C2813" s="330"/>
      <c r="D2813" s="330"/>
      <c r="E2813" s="330"/>
      <c r="F2813" s="330"/>
    </row>
    <row r="2814" spans="2:6" x14ac:dyDescent="0.25">
      <c r="B2814" s="330"/>
      <c r="C2814" s="330"/>
      <c r="D2814" s="330"/>
      <c r="E2814" s="330"/>
      <c r="F2814" s="330"/>
    </row>
    <row r="2815" spans="2:6" x14ac:dyDescent="0.25">
      <c r="B2815" s="330"/>
      <c r="C2815" s="330"/>
      <c r="D2815" s="330"/>
      <c r="E2815" s="330"/>
      <c r="F2815" s="330"/>
    </row>
    <row r="2816" spans="2:6" x14ac:dyDescent="0.25">
      <c r="B2816" s="330"/>
      <c r="C2816" s="330"/>
      <c r="D2816" s="330"/>
      <c r="E2816" s="330"/>
      <c r="F2816" s="330"/>
    </row>
    <row r="2817" spans="2:6" x14ac:dyDescent="0.25">
      <c r="B2817" s="330"/>
      <c r="C2817" s="330"/>
      <c r="D2817" s="330"/>
      <c r="E2817" s="330"/>
      <c r="F2817" s="330"/>
    </row>
    <row r="2818" spans="2:6" x14ac:dyDescent="0.25">
      <c r="B2818" s="330"/>
      <c r="C2818" s="330"/>
      <c r="D2818" s="330"/>
      <c r="E2818" s="330"/>
      <c r="F2818" s="330"/>
    </row>
    <row r="2819" spans="2:6" x14ac:dyDescent="0.25">
      <c r="B2819" s="330"/>
      <c r="C2819" s="330"/>
      <c r="D2819" s="330"/>
      <c r="E2819" s="330"/>
      <c r="F2819" s="330"/>
    </row>
    <row r="2820" spans="2:6" x14ac:dyDescent="0.25">
      <c r="B2820" s="330"/>
      <c r="C2820" s="330"/>
      <c r="D2820" s="330"/>
      <c r="E2820" s="330"/>
      <c r="F2820" s="330"/>
    </row>
    <row r="2821" spans="2:6" x14ac:dyDescent="0.25">
      <c r="B2821" s="330"/>
      <c r="C2821" s="330"/>
      <c r="D2821" s="330"/>
      <c r="E2821" s="330"/>
      <c r="F2821" s="330"/>
    </row>
    <row r="2822" spans="2:6" x14ac:dyDescent="0.25">
      <c r="B2822" s="330"/>
      <c r="C2822" s="330"/>
      <c r="D2822" s="330"/>
      <c r="E2822" s="330"/>
      <c r="F2822" s="330"/>
    </row>
    <row r="2823" spans="2:6" x14ac:dyDescent="0.25">
      <c r="B2823" s="330"/>
      <c r="C2823" s="330"/>
      <c r="D2823" s="330"/>
      <c r="E2823" s="330"/>
      <c r="F2823" s="330"/>
    </row>
    <row r="2824" spans="2:6" x14ac:dyDescent="0.25">
      <c r="B2824" s="330"/>
      <c r="C2824" s="330"/>
      <c r="D2824" s="330"/>
      <c r="E2824" s="330"/>
      <c r="F2824" s="330"/>
    </row>
    <row r="2825" spans="2:6" x14ac:dyDescent="0.25">
      <c r="B2825" s="330"/>
      <c r="C2825" s="330"/>
      <c r="D2825" s="330"/>
      <c r="E2825" s="330"/>
      <c r="F2825" s="330"/>
    </row>
    <row r="2826" spans="2:6" x14ac:dyDescent="0.25">
      <c r="B2826" s="330"/>
      <c r="C2826" s="330"/>
      <c r="D2826" s="330"/>
      <c r="E2826" s="330"/>
      <c r="F2826" s="330"/>
    </row>
    <row r="2827" spans="2:6" x14ac:dyDescent="0.25">
      <c r="B2827" s="330"/>
      <c r="C2827" s="330"/>
      <c r="D2827" s="330"/>
      <c r="E2827" s="330"/>
      <c r="F2827" s="330"/>
    </row>
    <row r="2828" spans="2:6" x14ac:dyDescent="0.25">
      <c r="B2828" s="330"/>
      <c r="C2828" s="330"/>
      <c r="D2828" s="330"/>
      <c r="E2828" s="330"/>
      <c r="F2828" s="330"/>
    </row>
    <row r="2829" spans="2:6" x14ac:dyDescent="0.25">
      <c r="B2829" s="330"/>
      <c r="C2829" s="330"/>
      <c r="D2829" s="330"/>
      <c r="E2829" s="330"/>
      <c r="F2829" s="330"/>
    </row>
    <row r="2830" spans="2:6" x14ac:dyDescent="0.25">
      <c r="B2830" s="330"/>
      <c r="C2830" s="330"/>
      <c r="D2830" s="330"/>
      <c r="E2830" s="330"/>
      <c r="F2830" s="330"/>
    </row>
    <row r="2831" spans="2:6" x14ac:dyDescent="0.25">
      <c r="B2831" s="330"/>
      <c r="C2831" s="330"/>
      <c r="D2831" s="330"/>
      <c r="E2831" s="330"/>
      <c r="F2831" s="330"/>
    </row>
    <row r="2832" spans="2:6" x14ac:dyDescent="0.25">
      <c r="B2832" s="330"/>
      <c r="C2832" s="330"/>
      <c r="D2832" s="330"/>
      <c r="E2832" s="330"/>
      <c r="F2832" s="330"/>
    </row>
    <row r="2833" spans="2:6" x14ac:dyDescent="0.25">
      <c r="B2833" s="330"/>
      <c r="C2833" s="330"/>
      <c r="D2833" s="330"/>
      <c r="E2833" s="330"/>
      <c r="F2833" s="330"/>
    </row>
    <row r="2834" spans="2:6" x14ac:dyDescent="0.25">
      <c r="B2834" s="330"/>
      <c r="C2834" s="330"/>
      <c r="D2834" s="330"/>
      <c r="E2834" s="330"/>
      <c r="F2834" s="330"/>
    </row>
    <row r="2835" spans="2:6" x14ac:dyDescent="0.25">
      <c r="B2835" s="330"/>
      <c r="C2835" s="330"/>
      <c r="D2835" s="330"/>
      <c r="E2835" s="330"/>
      <c r="F2835" s="330"/>
    </row>
    <row r="2836" spans="2:6" x14ac:dyDescent="0.25">
      <c r="B2836" s="330"/>
      <c r="C2836" s="330"/>
      <c r="D2836" s="330"/>
      <c r="E2836" s="330"/>
      <c r="F2836" s="330"/>
    </row>
    <row r="2837" spans="2:6" x14ac:dyDescent="0.25">
      <c r="B2837" s="330"/>
      <c r="C2837" s="330"/>
      <c r="D2837" s="330"/>
      <c r="E2837" s="330"/>
      <c r="F2837" s="330"/>
    </row>
    <row r="2838" spans="2:6" x14ac:dyDescent="0.25">
      <c r="B2838" s="330"/>
      <c r="C2838" s="330"/>
      <c r="D2838" s="330"/>
      <c r="E2838" s="330"/>
      <c r="F2838" s="330"/>
    </row>
    <row r="2839" spans="2:6" x14ac:dyDescent="0.25">
      <c r="B2839" s="330"/>
      <c r="C2839" s="330"/>
      <c r="D2839" s="330"/>
      <c r="E2839" s="330"/>
      <c r="F2839" s="330"/>
    </row>
    <row r="2840" spans="2:6" x14ac:dyDescent="0.25">
      <c r="B2840" s="330"/>
      <c r="C2840" s="330"/>
      <c r="D2840" s="330"/>
      <c r="E2840" s="330"/>
      <c r="F2840" s="330"/>
    </row>
    <row r="2841" spans="2:6" x14ac:dyDescent="0.25">
      <c r="B2841" s="330"/>
      <c r="C2841" s="330"/>
      <c r="D2841" s="330"/>
      <c r="E2841" s="330"/>
      <c r="F2841" s="330"/>
    </row>
    <row r="2842" spans="2:6" x14ac:dyDescent="0.25">
      <c r="B2842" s="330"/>
      <c r="C2842" s="330"/>
      <c r="D2842" s="330"/>
      <c r="E2842" s="330"/>
      <c r="F2842" s="330"/>
    </row>
    <row r="2843" spans="2:6" x14ac:dyDescent="0.25">
      <c r="B2843" s="330"/>
      <c r="C2843" s="330"/>
      <c r="D2843" s="330"/>
      <c r="E2843" s="330"/>
      <c r="F2843" s="330"/>
    </row>
    <row r="2844" spans="2:6" x14ac:dyDescent="0.25">
      <c r="B2844" s="330"/>
      <c r="C2844" s="330"/>
      <c r="D2844" s="330"/>
      <c r="E2844" s="330"/>
      <c r="F2844" s="330"/>
    </row>
    <row r="2845" spans="2:6" x14ac:dyDescent="0.25">
      <c r="B2845" s="330"/>
      <c r="C2845" s="330"/>
      <c r="D2845" s="330"/>
      <c r="E2845" s="330"/>
      <c r="F2845" s="330"/>
    </row>
    <row r="2846" spans="2:6" x14ac:dyDescent="0.25">
      <c r="B2846" s="330"/>
      <c r="C2846" s="330"/>
      <c r="D2846" s="330"/>
      <c r="E2846" s="330"/>
      <c r="F2846" s="330"/>
    </row>
    <row r="2847" spans="2:6" x14ac:dyDescent="0.25">
      <c r="B2847" s="330"/>
      <c r="C2847" s="330"/>
      <c r="D2847" s="330"/>
      <c r="E2847" s="330"/>
      <c r="F2847" s="330"/>
    </row>
    <row r="2848" spans="2:6" x14ac:dyDescent="0.25">
      <c r="B2848" s="330"/>
      <c r="C2848" s="330"/>
      <c r="D2848" s="330"/>
      <c r="E2848" s="330"/>
      <c r="F2848" s="330"/>
    </row>
    <row r="2849" spans="2:6" x14ac:dyDescent="0.25">
      <c r="B2849" s="330"/>
      <c r="C2849" s="330"/>
      <c r="D2849" s="330"/>
      <c r="E2849" s="330"/>
      <c r="F2849" s="330"/>
    </row>
    <row r="2850" spans="2:6" x14ac:dyDescent="0.25">
      <c r="B2850" s="330"/>
      <c r="C2850" s="330"/>
      <c r="D2850" s="330"/>
      <c r="E2850" s="330"/>
      <c r="F2850" s="330"/>
    </row>
    <row r="2851" spans="2:6" x14ac:dyDescent="0.25">
      <c r="B2851" s="330"/>
      <c r="C2851" s="330"/>
      <c r="D2851" s="330"/>
      <c r="E2851" s="330"/>
      <c r="F2851" s="330"/>
    </row>
    <row r="2852" spans="2:6" x14ac:dyDescent="0.25">
      <c r="B2852" s="330"/>
      <c r="C2852" s="330"/>
      <c r="D2852" s="330"/>
      <c r="E2852" s="330"/>
      <c r="F2852" s="330"/>
    </row>
    <row r="2853" spans="2:6" x14ac:dyDescent="0.25">
      <c r="B2853" s="330"/>
      <c r="C2853" s="330"/>
      <c r="D2853" s="330"/>
      <c r="E2853" s="330"/>
      <c r="F2853" s="330"/>
    </row>
    <row r="2854" spans="2:6" x14ac:dyDescent="0.25">
      <c r="B2854" s="330"/>
      <c r="C2854" s="330"/>
      <c r="D2854" s="330"/>
      <c r="E2854" s="330"/>
      <c r="F2854" s="330"/>
    </row>
    <row r="2855" spans="2:6" x14ac:dyDescent="0.25">
      <c r="B2855" s="330"/>
      <c r="C2855" s="330"/>
      <c r="D2855" s="330"/>
      <c r="E2855" s="330"/>
      <c r="F2855" s="330"/>
    </row>
    <row r="2856" spans="2:6" x14ac:dyDescent="0.25">
      <c r="B2856" s="330"/>
      <c r="C2856" s="330"/>
      <c r="D2856" s="330"/>
      <c r="E2856" s="330"/>
      <c r="F2856" s="330"/>
    </row>
    <row r="2857" spans="2:6" x14ac:dyDescent="0.25">
      <c r="B2857" s="330"/>
      <c r="C2857" s="330"/>
      <c r="D2857" s="330"/>
      <c r="E2857" s="330"/>
      <c r="F2857" s="330"/>
    </row>
    <row r="2858" spans="2:6" x14ac:dyDescent="0.25">
      <c r="B2858" s="330"/>
      <c r="C2858" s="330"/>
      <c r="D2858" s="330"/>
      <c r="E2858" s="330"/>
      <c r="F2858" s="330"/>
    </row>
    <row r="2859" spans="2:6" x14ac:dyDescent="0.25">
      <c r="B2859" s="330"/>
      <c r="C2859" s="330"/>
      <c r="D2859" s="330"/>
      <c r="E2859" s="330"/>
      <c r="F2859" s="330"/>
    </row>
    <row r="2860" spans="2:6" x14ac:dyDescent="0.25">
      <c r="B2860" s="330"/>
      <c r="C2860" s="330"/>
      <c r="D2860" s="330"/>
      <c r="E2860" s="330"/>
      <c r="F2860" s="330"/>
    </row>
    <row r="2861" spans="2:6" x14ac:dyDescent="0.25">
      <c r="B2861" s="330"/>
      <c r="C2861" s="330"/>
      <c r="D2861" s="330"/>
      <c r="E2861" s="330"/>
      <c r="F2861" s="330"/>
    </row>
    <row r="2862" spans="2:6" x14ac:dyDescent="0.25">
      <c r="B2862" s="330"/>
      <c r="C2862" s="330"/>
      <c r="D2862" s="330"/>
      <c r="E2862" s="330"/>
      <c r="F2862" s="330"/>
    </row>
    <row r="2863" spans="2:6" x14ac:dyDescent="0.25">
      <c r="B2863" s="330"/>
      <c r="C2863" s="330"/>
      <c r="D2863" s="330"/>
      <c r="E2863" s="330"/>
      <c r="F2863" s="330"/>
    </row>
    <row r="2864" spans="2:6" x14ac:dyDescent="0.25">
      <c r="B2864" s="330"/>
      <c r="C2864" s="330"/>
      <c r="D2864" s="330"/>
      <c r="E2864" s="330"/>
      <c r="F2864" s="330"/>
    </row>
    <row r="2865" spans="2:6" x14ac:dyDescent="0.25">
      <c r="B2865" s="330"/>
      <c r="C2865" s="330"/>
      <c r="D2865" s="330"/>
      <c r="E2865" s="330"/>
      <c r="F2865" s="330"/>
    </row>
    <row r="2866" spans="2:6" x14ac:dyDescent="0.25">
      <c r="B2866" s="330"/>
      <c r="C2866" s="330"/>
      <c r="D2866" s="330"/>
      <c r="E2866" s="330"/>
      <c r="F2866" s="330"/>
    </row>
    <row r="2867" spans="2:6" x14ac:dyDescent="0.25">
      <c r="B2867" s="330"/>
      <c r="C2867" s="330"/>
      <c r="D2867" s="330"/>
      <c r="E2867" s="330"/>
      <c r="F2867" s="330"/>
    </row>
    <row r="2868" spans="2:6" x14ac:dyDescent="0.25">
      <c r="B2868" s="330"/>
      <c r="C2868" s="330"/>
      <c r="D2868" s="330"/>
      <c r="E2868" s="330"/>
      <c r="F2868" s="330"/>
    </row>
    <row r="2869" spans="2:6" x14ac:dyDescent="0.25">
      <c r="B2869" s="330"/>
      <c r="C2869" s="330"/>
      <c r="D2869" s="330"/>
      <c r="E2869" s="330"/>
      <c r="F2869" s="330"/>
    </row>
    <row r="2870" spans="2:6" x14ac:dyDescent="0.25">
      <c r="B2870" s="330"/>
      <c r="C2870" s="330"/>
      <c r="D2870" s="330"/>
      <c r="E2870" s="330"/>
      <c r="F2870" s="330"/>
    </row>
    <row r="2871" spans="2:6" x14ac:dyDescent="0.25">
      <c r="B2871" s="330"/>
      <c r="C2871" s="330"/>
      <c r="D2871" s="330"/>
      <c r="E2871" s="330"/>
      <c r="F2871" s="330"/>
    </row>
    <row r="2872" spans="2:6" x14ac:dyDescent="0.25">
      <c r="B2872" s="330"/>
      <c r="C2872" s="330"/>
      <c r="D2872" s="330"/>
      <c r="E2872" s="330"/>
      <c r="F2872" s="330"/>
    </row>
    <row r="2873" spans="2:6" x14ac:dyDescent="0.25">
      <c r="B2873" s="330"/>
      <c r="C2873" s="330"/>
      <c r="D2873" s="330"/>
      <c r="E2873" s="330"/>
      <c r="F2873" s="330"/>
    </row>
    <row r="2874" spans="2:6" x14ac:dyDescent="0.25">
      <c r="B2874" s="330"/>
      <c r="C2874" s="330"/>
      <c r="D2874" s="330"/>
      <c r="E2874" s="330"/>
      <c r="F2874" s="330"/>
    </row>
    <row r="2875" spans="2:6" x14ac:dyDescent="0.25">
      <c r="B2875" s="330"/>
      <c r="C2875" s="330"/>
      <c r="D2875" s="330"/>
      <c r="E2875" s="330"/>
      <c r="F2875" s="330"/>
    </row>
    <row r="2876" spans="2:6" x14ac:dyDescent="0.25">
      <c r="B2876" s="330"/>
      <c r="C2876" s="330"/>
      <c r="D2876" s="330"/>
      <c r="E2876" s="330"/>
      <c r="F2876" s="330"/>
    </row>
    <row r="2877" spans="2:6" x14ac:dyDescent="0.25">
      <c r="B2877" s="330"/>
      <c r="C2877" s="330"/>
      <c r="D2877" s="330"/>
      <c r="E2877" s="330"/>
      <c r="F2877" s="330"/>
    </row>
    <row r="2878" spans="2:6" x14ac:dyDescent="0.25">
      <c r="B2878" s="330"/>
      <c r="C2878" s="330"/>
      <c r="D2878" s="330"/>
      <c r="E2878" s="330"/>
      <c r="F2878" s="330"/>
    </row>
    <row r="2879" spans="2:6" x14ac:dyDescent="0.25">
      <c r="B2879" s="330"/>
      <c r="C2879" s="330"/>
      <c r="D2879" s="330"/>
      <c r="E2879" s="330"/>
      <c r="F2879" s="330"/>
    </row>
    <row r="2880" spans="2:6" x14ac:dyDescent="0.25">
      <c r="B2880" s="330"/>
      <c r="C2880" s="330"/>
      <c r="D2880" s="330"/>
      <c r="E2880" s="330"/>
      <c r="F2880" s="330"/>
    </row>
    <row r="2881" spans="2:6" x14ac:dyDescent="0.25">
      <c r="B2881" s="330"/>
      <c r="C2881" s="330"/>
      <c r="D2881" s="330"/>
      <c r="E2881" s="330"/>
      <c r="F2881" s="330"/>
    </row>
    <row r="2882" spans="2:6" x14ac:dyDescent="0.25">
      <c r="B2882" s="330"/>
      <c r="C2882" s="330"/>
      <c r="D2882" s="330"/>
      <c r="E2882" s="330"/>
      <c r="F2882" s="330"/>
    </row>
    <row r="2883" spans="2:6" x14ac:dyDescent="0.25">
      <c r="B2883" s="330"/>
      <c r="C2883" s="330"/>
      <c r="D2883" s="330"/>
      <c r="E2883" s="330"/>
      <c r="F2883" s="330"/>
    </row>
    <row r="2884" spans="2:6" x14ac:dyDescent="0.25">
      <c r="B2884" s="330"/>
      <c r="C2884" s="330"/>
      <c r="D2884" s="330"/>
      <c r="E2884" s="330"/>
      <c r="F2884" s="330"/>
    </row>
    <row r="2885" spans="2:6" x14ac:dyDescent="0.25">
      <c r="B2885" s="330"/>
      <c r="C2885" s="330"/>
      <c r="D2885" s="330"/>
      <c r="E2885" s="330"/>
      <c r="F2885" s="330"/>
    </row>
    <row r="2886" spans="2:6" x14ac:dyDescent="0.25">
      <c r="B2886" s="330"/>
      <c r="C2886" s="330"/>
      <c r="D2886" s="330"/>
      <c r="E2886" s="330"/>
      <c r="F2886" s="330"/>
    </row>
    <row r="2887" spans="2:6" x14ac:dyDescent="0.25">
      <c r="B2887" s="330"/>
      <c r="C2887" s="330"/>
      <c r="D2887" s="330"/>
      <c r="E2887" s="330"/>
      <c r="F2887" s="330"/>
    </row>
    <row r="2888" spans="2:6" x14ac:dyDescent="0.25">
      <c r="B2888" s="330"/>
      <c r="C2888" s="330"/>
      <c r="D2888" s="330"/>
      <c r="E2888" s="330"/>
      <c r="F2888" s="330"/>
    </row>
    <row r="2889" spans="2:6" x14ac:dyDescent="0.25">
      <c r="B2889" s="330"/>
      <c r="C2889" s="330"/>
      <c r="D2889" s="330"/>
      <c r="E2889" s="330"/>
      <c r="F2889" s="330"/>
    </row>
    <row r="2890" spans="2:6" x14ac:dyDescent="0.25">
      <c r="B2890" s="330"/>
      <c r="C2890" s="330"/>
      <c r="D2890" s="330"/>
      <c r="E2890" s="330"/>
      <c r="F2890" s="330"/>
    </row>
    <row r="2891" spans="2:6" x14ac:dyDescent="0.25">
      <c r="B2891" s="330"/>
      <c r="C2891" s="330"/>
      <c r="D2891" s="330"/>
      <c r="E2891" s="330"/>
      <c r="F2891" s="330"/>
    </row>
    <row r="2892" spans="2:6" x14ac:dyDescent="0.25">
      <c r="B2892" s="330"/>
      <c r="C2892" s="330"/>
      <c r="D2892" s="330"/>
      <c r="E2892" s="330"/>
      <c r="F2892" s="330"/>
    </row>
    <row r="2893" spans="2:6" x14ac:dyDescent="0.25">
      <c r="B2893" s="330"/>
      <c r="C2893" s="330"/>
      <c r="D2893" s="330"/>
      <c r="E2893" s="330"/>
      <c r="F2893" s="330"/>
    </row>
    <row r="2894" spans="2:6" x14ac:dyDescent="0.25">
      <c r="B2894" s="330"/>
      <c r="C2894" s="330"/>
      <c r="D2894" s="330"/>
      <c r="E2894" s="330"/>
      <c r="F2894" s="330"/>
    </row>
    <row r="2895" spans="2:6" x14ac:dyDescent="0.25">
      <c r="B2895" s="330"/>
      <c r="C2895" s="330"/>
      <c r="D2895" s="330"/>
      <c r="E2895" s="330"/>
      <c r="F2895" s="330"/>
    </row>
    <row r="2896" spans="2:6" x14ac:dyDescent="0.25">
      <c r="B2896" s="330"/>
      <c r="C2896" s="330"/>
      <c r="D2896" s="330"/>
      <c r="E2896" s="330"/>
      <c r="F2896" s="330"/>
    </row>
    <row r="2897" spans="2:6" x14ac:dyDescent="0.25">
      <c r="B2897" s="330"/>
      <c r="C2897" s="330"/>
      <c r="D2897" s="330"/>
      <c r="E2897" s="330"/>
      <c r="F2897" s="330"/>
    </row>
    <row r="2898" spans="2:6" x14ac:dyDescent="0.25">
      <c r="B2898" s="330"/>
      <c r="C2898" s="330"/>
      <c r="D2898" s="330"/>
      <c r="E2898" s="330"/>
      <c r="F2898" s="330"/>
    </row>
    <row r="2899" spans="2:6" x14ac:dyDescent="0.25">
      <c r="B2899" s="330"/>
      <c r="C2899" s="330"/>
      <c r="D2899" s="330"/>
      <c r="E2899" s="330"/>
      <c r="F2899" s="330"/>
    </row>
    <row r="2900" spans="2:6" x14ac:dyDescent="0.25">
      <c r="B2900" s="330"/>
      <c r="C2900" s="330"/>
      <c r="D2900" s="330"/>
      <c r="E2900" s="330"/>
      <c r="F2900" s="330"/>
    </row>
    <row r="2901" spans="2:6" x14ac:dyDescent="0.25">
      <c r="B2901" s="330"/>
      <c r="C2901" s="330"/>
      <c r="D2901" s="330"/>
      <c r="E2901" s="330"/>
      <c r="F2901" s="330"/>
    </row>
    <row r="2902" spans="2:6" x14ac:dyDescent="0.25">
      <c r="B2902" s="330"/>
      <c r="C2902" s="330"/>
      <c r="D2902" s="330"/>
      <c r="E2902" s="330"/>
      <c r="F2902" s="330"/>
    </row>
    <row r="2903" spans="2:6" x14ac:dyDescent="0.25">
      <c r="B2903" s="330"/>
      <c r="C2903" s="330"/>
      <c r="D2903" s="330"/>
      <c r="E2903" s="330"/>
      <c r="F2903" s="330"/>
    </row>
    <row r="2904" spans="2:6" x14ac:dyDescent="0.25">
      <c r="B2904" s="330"/>
      <c r="C2904" s="330"/>
      <c r="D2904" s="330"/>
      <c r="E2904" s="330"/>
      <c r="F2904" s="330"/>
    </row>
    <row r="2905" spans="2:6" x14ac:dyDescent="0.25">
      <c r="B2905" s="330"/>
      <c r="C2905" s="330"/>
      <c r="D2905" s="330"/>
      <c r="E2905" s="330"/>
      <c r="F2905" s="330"/>
    </row>
    <row r="2906" spans="2:6" x14ac:dyDescent="0.25">
      <c r="B2906" s="330"/>
      <c r="C2906" s="330"/>
      <c r="D2906" s="330"/>
      <c r="E2906" s="330"/>
      <c r="F2906" s="330"/>
    </row>
    <row r="2907" spans="2:6" x14ac:dyDescent="0.25">
      <c r="B2907" s="330"/>
      <c r="C2907" s="330"/>
      <c r="D2907" s="330"/>
      <c r="E2907" s="330"/>
      <c r="F2907" s="330"/>
    </row>
    <row r="2908" spans="2:6" x14ac:dyDescent="0.25">
      <c r="B2908" s="330"/>
      <c r="C2908" s="330"/>
      <c r="D2908" s="330"/>
      <c r="E2908" s="330"/>
      <c r="F2908" s="330"/>
    </row>
    <row r="2909" spans="2:6" x14ac:dyDescent="0.25">
      <c r="B2909" s="330"/>
      <c r="C2909" s="330"/>
      <c r="D2909" s="330"/>
      <c r="E2909" s="330"/>
      <c r="F2909" s="330"/>
    </row>
    <row r="2910" spans="2:6" x14ac:dyDescent="0.25">
      <c r="B2910" s="330"/>
      <c r="C2910" s="330"/>
      <c r="D2910" s="330"/>
      <c r="E2910" s="330"/>
      <c r="F2910" s="330"/>
    </row>
    <row r="2911" spans="2:6" x14ac:dyDescent="0.25">
      <c r="B2911" s="330"/>
      <c r="C2911" s="330"/>
      <c r="D2911" s="330"/>
      <c r="E2911" s="330"/>
      <c r="F2911" s="330"/>
    </row>
    <row r="2912" spans="2:6" x14ac:dyDescent="0.25">
      <c r="B2912" s="330"/>
      <c r="C2912" s="330"/>
      <c r="D2912" s="330"/>
      <c r="E2912" s="330"/>
      <c r="F2912" s="330"/>
    </row>
    <row r="2913" spans="2:6" x14ac:dyDescent="0.25">
      <c r="B2913" s="330"/>
      <c r="C2913" s="330"/>
      <c r="D2913" s="330"/>
      <c r="E2913" s="330"/>
      <c r="F2913" s="330"/>
    </row>
    <row r="2914" spans="2:6" x14ac:dyDescent="0.25">
      <c r="B2914" s="330"/>
      <c r="C2914" s="330"/>
      <c r="D2914" s="330"/>
      <c r="E2914" s="330"/>
      <c r="F2914" s="330"/>
    </row>
    <row r="2915" spans="2:6" x14ac:dyDescent="0.25">
      <c r="B2915" s="330"/>
      <c r="C2915" s="330"/>
      <c r="D2915" s="330"/>
      <c r="E2915" s="330"/>
      <c r="F2915" s="330"/>
    </row>
    <row r="2916" spans="2:6" x14ac:dyDescent="0.25">
      <c r="B2916" s="330"/>
      <c r="C2916" s="330"/>
      <c r="D2916" s="330"/>
      <c r="E2916" s="330"/>
      <c r="F2916" s="330"/>
    </row>
    <row r="2917" spans="2:6" x14ac:dyDescent="0.25">
      <c r="B2917" s="330"/>
      <c r="C2917" s="330"/>
      <c r="D2917" s="330"/>
      <c r="E2917" s="330"/>
      <c r="F2917" s="330"/>
    </row>
    <row r="2918" spans="2:6" x14ac:dyDescent="0.25">
      <c r="B2918" s="330"/>
      <c r="C2918" s="330"/>
      <c r="D2918" s="330"/>
      <c r="E2918" s="330"/>
      <c r="F2918" s="330"/>
    </row>
    <row r="2919" spans="2:6" x14ac:dyDescent="0.25">
      <c r="B2919" s="330"/>
      <c r="C2919" s="330"/>
      <c r="D2919" s="330"/>
      <c r="E2919" s="330"/>
      <c r="F2919" s="330"/>
    </row>
    <row r="2920" spans="2:6" x14ac:dyDescent="0.25">
      <c r="B2920" s="330"/>
      <c r="C2920" s="330"/>
      <c r="D2920" s="330"/>
      <c r="E2920" s="330"/>
      <c r="F2920" s="330"/>
    </row>
    <row r="2921" spans="2:6" x14ac:dyDescent="0.25">
      <c r="B2921" s="330"/>
      <c r="C2921" s="330"/>
      <c r="D2921" s="330"/>
      <c r="E2921" s="330"/>
      <c r="F2921" s="330"/>
    </row>
    <row r="2922" spans="2:6" x14ac:dyDescent="0.25">
      <c r="B2922" s="330"/>
      <c r="C2922" s="330"/>
      <c r="D2922" s="330"/>
      <c r="E2922" s="330"/>
      <c r="F2922" s="330"/>
    </row>
    <row r="2923" spans="2:6" x14ac:dyDescent="0.25">
      <c r="B2923" s="330"/>
      <c r="C2923" s="330"/>
      <c r="D2923" s="330"/>
      <c r="E2923" s="330"/>
      <c r="F2923" s="330"/>
    </row>
    <row r="2924" spans="2:6" x14ac:dyDescent="0.25">
      <c r="B2924" s="330"/>
      <c r="C2924" s="330"/>
      <c r="D2924" s="330"/>
      <c r="E2924" s="330"/>
      <c r="F2924" s="330"/>
    </row>
    <row r="2925" spans="2:6" x14ac:dyDescent="0.25">
      <c r="B2925" s="330"/>
      <c r="C2925" s="330"/>
      <c r="D2925" s="330"/>
      <c r="E2925" s="330"/>
      <c r="F2925" s="330"/>
    </row>
    <row r="2926" spans="2:6" x14ac:dyDescent="0.25">
      <c r="B2926" s="330"/>
      <c r="C2926" s="330"/>
      <c r="D2926" s="330"/>
      <c r="E2926" s="330"/>
      <c r="F2926" s="330"/>
    </row>
    <row r="2927" spans="2:6" x14ac:dyDescent="0.25">
      <c r="B2927" s="330"/>
      <c r="C2927" s="330"/>
      <c r="D2927" s="330"/>
      <c r="E2927" s="330"/>
      <c r="F2927" s="330"/>
    </row>
    <row r="2928" spans="2:6" x14ac:dyDescent="0.25">
      <c r="B2928" s="330"/>
      <c r="C2928" s="330"/>
      <c r="D2928" s="330"/>
      <c r="E2928" s="330"/>
      <c r="F2928" s="330"/>
    </row>
    <row r="2929" spans="2:6" x14ac:dyDescent="0.25">
      <c r="B2929" s="330"/>
      <c r="C2929" s="330"/>
      <c r="D2929" s="330"/>
      <c r="E2929" s="330"/>
      <c r="F2929" s="330"/>
    </row>
    <row r="2930" spans="2:6" x14ac:dyDescent="0.25">
      <c r="B2930" s="330"/>
      <c r="C2930" s="330"/>
      <c r="D2930" s="330"/>
      <c r="E2930" s="330"/>
      <c r="F2930" s="330"/>
    </row>
    <row r="2931" spans="2:6" x14ac:dyDescent="0.25">
      <c r="B2931" s="330"/>
      <c r="C2931" s="330"/>
      <c r="D2931" s="330"/>
      <c r="E2931" s="330"/>
      <c r="F2931" s="330"/>
    </row>
    <row r="2932" spans="2:6" x14ac:dyDescent="0.25">
      <c r="B2932" s="330"/>
      <c r="C2932" s="330"/>
      <c r="D2932" s="330"/>
      <c r="E2932" s="330"/>
      <c r="F2932" s="330"/>
    </row>
    <row r="2933" spans="2:6" x14ac:dyDescent="0.25">
      <c r="B2933" s="330"/>
      <c r="C2933" s="330"/>
      <c r="D2933" s="330"/>
      <c r="E2933" s="330"/>
      <c r="F2933" s="330"/>
    </row>
    <row r="2934" spans="2:6" x14ac:dyDescent="0.25">
      <c r="B2934" s="330"/>
      <c r="C2934" s="330"/>
      <c r="D2934" s="330"/>
      <c r="E2934" s="330"/>
      <c r="F2934" s="330"/>
    </row>
    <row r="2935" spans="2:6" x14ac:dyDescent="0.25">
      <c r="B2935" s="330"/>
      <c r="C2935" s="330"/>
      <c r="D2935" s="330"/>
      <c r="E2935" s="330"/>
      <c r="F2935" s="330"/>
    </row>
    <row r="2936" spans="2:6" x14ac:dyDescent="0.25">
      <c r="B2936" s="330"/>
      <c r="C2936" s="330"/>
      <c r="D2936" s="330"/>
      <c r="E2936" s="330"/>
      <c r="F2936" s="330"/>
    </row>
    <row r="2937" spans="2:6" x14ac:dyDescent="0.25">
      <c r="B2937" s="330"/>
      <c r="C2937" s="330"/>
      <c r="D2937" s="330"/>
      <c r="E2937" s="330"/>
      <c r="F2937" s="330"/>
    </row>
    <row r="2938" spans="2:6" x14ac:dyDescent="0.25">
      <c r="B2938" s="330"/>
      <c r="C2938" s="330"/>
      <c r="D2938" s="330"/>
      <c r="E2938" s="330"/>
      <c r="F2938" s="330"/>
    </row>
    <row r="2939" spans="2:6" x14ac:dyDescent="0.25">
      <c r="B2939" s="330"/>
      <c r="C2939" s="330"/>
      <c r="D2939" s="330"/>
      <c r="E2939" s="330"/>
      <c r="F2939" s="330"/>
    </row>
    <row r="2940" spans="2:6" x14ac:dyDescent="0.25">
      <c r="B2940" s="330"/>
      <c r="C2940" s="330"/>
      <c r="D2940" s="330"/>
      <c r="E2940" s="330"/>
      <c r="F2940" s="330"/>
    </row>
    <row r="2941" spans="2:6" x14ac:dyDescent="0.25">
      <c r="B2941" s="330"/>
      <c r="C2941" s="330"/>
      <c r="D2941" s="330"/>
      <c r="E2941" s="330"/>
      <c r="F2941" s="330"/>
    </row>
    <row r="2942" spans="2:6" x14ac:dyDescent="0.25">
      <c r="B2942" s="330"/>
      <c r="C2942" s="330"/>
      <c r="D2942" s="330"/>
      <c r="E2942" s="330"/>
      <c r="F2942" s="330"/>
    </row>
    <row r="2943" spans="2:6" x14ac:dyDescent="0.25">
      <c r="B2943" s="330"/>
      <c r="C2943" s="330"/>
      <c r="D2943" s="330"/>
      <c r="E2943" s="330"/>
      <c r="F2943" s="330"/>
    </row>
    <row r="2944" spans="2:6" x14ac:dyDescent="0.25">
      <c r="B2944" s="330"/>
      <c r="C2944" s="330"/>
      <c r="D2944" s="330"/>
      <c r="E2944" s="330"/>
      <c r="F2944" s="330"/>
    </row>
    <row r="2945" spans="2:6" x14ac:dyDescent="0.25">
      <c r="B2945" s="330"/>
      <c r="C2945" s="330"/>
      <c r="D2945" s="330"/>
      <c r="E2945" s="330"/>
      <c r="F2945" s="330"/>
    </row>
    <row r="2946" spans="2:6" x14ac:dyDescent="0.25">
      <c r="B2946" s="330"/>
      <c r="C2946" s="330"/>
      <c r="D2946" s="330"/>
      <c r="E2946" s="330"/>
      <c r="F2946" s="330"/>
    </row>
    <row r="2947" spans="2:6" x14ac:dyDescent="0.25">
      <c r="B2947" s="330"/>
      <c r="C2947" s="330"/>
      <c r="D2947" s="330"/>
      <c r="E2947" s="330"/>
      <c r="F2947" s="330"/>
    </row>
    <row r="2948" spans="2:6" x14ac:dyDescent="0.25">
      <c r="B2948" s="330"/>
      <c r="C2948" s="330"/>
      <c r="D2948" s="330"/>
      <c r="E2948" s="330"/>
      <c r="F2948" s="330"/>
    </row>
    <row r="2949" spans="2:6" x14ac:dyDescent="0.25">
      <c r="B2949" s="330"/>
      <c r="C2949" s="330"/>
      <c r="D2949" s="330"/>
      <c r="E2949" s="330"/>
      <c r="F2949" s="330"/>
    </row>
    <row r="2950" spans="2:6" x14ac:dyDescent="0.25">
      <c r="B2950" s="330"/>
      <c r="C2950" s="330"/>
      <c r="D2950" s="330"/>
      <c r="E2950" s="330"/>
      <c r="F2950" s="330"/>
    </row>
    <row r="2951" spans="2:6" x14ac:dyDescent="0.25">
      <c r="B2951" s="330"/>
      <c r="C2951" s="330"/>
      <c r="D2951" s="330"/>
      <c r="E2951" s="330"/>
      <c r="F2951" s="330"/>
    </row>
    <row r="2952" spans="2:6" x14ac:dyDescent="0.25">
      <c r="B2952" s="330"/>
      <c r="C2952" s="330"/>
      <c r="D2952" s="330"/>
      <c r="E2952" s="330"/>
      <c r="F2952" s="330"/>
    </row>
    <row r="2953" spans="2:6" x14ac:dyDescent="0.25">
      <c r="B2953" s="330"/>
      <c r="C2953" s="330"/>
      <c r="D2953" s="330"/>
      <c r="E2953" s="330"/>
      <c r="F2953" s="330"/>
    </row>
    <row r="2954" spans="2:6" x14ac:dyDescent="0.25">
      <c r="B2954" s="330"/>
      <c r="C2954" s="330"/>
      <c r="D2954" s="330"/>
      <c r="E2954" s="330"/>
      <c r="F2954" s="330"/>
    </row>
    <row r="2955" spans="2:6" x14ac:dyDescent="0.25">
      <c r="B2955" s="330"/>
      <c r="C2955" s="330"/>
      <c r="D2955" s="330"/>
      <c r="E2955" s="330"/>
      <c r="F2955" s="330"/>
    </row>
    <row r="2956" spans="2:6" x14ac:dyDescent="0.25">
      <c r="B2956" s="330"/>
      <c r="C2956" s="330"/>
      <c r="D2956" s="330"/>
      <c r="E2956" s="330"/>
      <c r="F2956" s="330"/>
    </row>
    <row r="2957" spans="2:6" x14ac:dyDescent="0.25">
      <c r="B2957" s="330"/>
      <c r="C2957" s="330"/>
      <c r="D2957" s="330"/>
      <c r="E2957" s="330"/>
      <c r="F2957" s="330"/>
    </row>
    <row r="2958" spans="2:6" x14ac:dyDescent="0.25">
      <c r="B2958" s="330"/>
      <c r="C2958" s="330"/>
      <c r="D2958" s="330"/>
      <c r="E2958" s="330"/>
      <c r="F2958" s="330"/>
    </row>
    <row r="2959" spans="2:6" x14ac:dyDescent="0.25">
      <c r="B2959" s="330"/>
      <c r="C2959" s="330"/>
      <c r="D2959" s="330"/>
      <c r="E2959" s="330"/>
      <c r="F2959" s="330"/>
    </row>
    <row r="2960" spans="2:6" x14ac:dyDescent="0.25">
      <c r="B2960" s="330"/>
      <c r="C2960" s="330"/>
      <c r="D2960" s="330"/>
      <c r="E2960" s="330"/>
      <c r="F2960" s="330"/>
    </row>
    <row r="2961" spans="2:6" x14ac:dyDescent="0.25">
      <c r="B2961" s="330"/>
      <c r="C2961" s="330"/>
      <c r="D2961" s="330"/>
      <c r="E2961" s="330"/>
      <c r="F2961" s="330"/>
    </row>
    <row r="2962" spans="2:6" x14ac:dyDescent="0.25">
      <c r="B2962" s="330"/>
      <c r="C2962" s="330"/>
      <c r="D2962" s="330"/>
      <c r="E2962" s="330"/>
      <c r="F2962" s="330"/>
    </row>
    <row r="2963" spans="2:6" x14ac:dyDescent="0.25">
      <c r="B2963" s="330"/>
      <c r="C2963" s="330"/>
      <c r="D2963" s="330"/>
      <c r="E2963" s="330"/>
      <c r="F2963" s="330"/>
    </row>
    <row r="2964" spans="2:6" x14ac:dyDescent="0.25">
      <c r="B2964" s="330"/>
      <c r="C2964" s="330"/>
      <c r="D2964" s="330"/>
      <c r="E2964" s="330"/>
      <c r="F2964" s="330"/>
    </row>
    <row r="2965" spans="2:6" x14ac:dyDescent="0.25">
      <c r="B2965" s="330"/>
      <c r="C2965" s="330"/>
      <c r="D2965" s="330"/>
      <c r="E2965" s="330"/>
      <c r="F2965" s="330"/>
    </row>
    <row r="2966" spans="2:6" x14ac:dyDescent="0.25">
      <c r="B2966" s="330"/>
      <c r="C2966" s="330"/>
      <c r="D2966" s="330"/>
      <c r="E2966" s="330"/>
      <c r="F2966" s="330"/>
    </row>
    <row r="2967" spans="2:6" x14ac:dyDescent="0.25">
      <c r="B2967" s="330"/>
      <c r="C2967" s="330"/>
      <c r="D2967" s="330"/>
      <c r="E2967" s="330"/>
      <c r="F2967" s="330"/>
    </row>
    <row r="2968" spans="2:6" x14ac:dyDescent="0.25">
      <c r="B2968" s="330"/>
      <c r="C2968" s="330"/>
      <c r="D2968" s="330"/>
      <c r="E2968" s="330"/>
      <c r="F2968" s="330"/>
    </row>
    <row r="2969" spans="2:6" x14ac:dyDescent="0.25">
      <c r="B2969" s="330"/>
      <c r="C2969" s="330"/>
      <c r="D2969" s="330"/>
      <c r="E2969" s="330"/>
      <c r="F2969" s="330"/>
    </row>
    <row r="2970" spans="2:6" x14ac:dyDescent="0.25">
      <c r="B2970" s="330"/>
      <c r="C2970" s="330"/>
      <c r="D2970" s="330"/>
      <c r="E2970" s="330"/>
      <c r="F2970" s="330"/>
    </row>
    <row r="2971" spans="2:6" x14ac:dyDescent="0.25">
      <c r="B2971" s="330"/>
      <c r="C2971" s="330"/>
      <c r="D2971" s="330"/>
      <c r="E2971" s="330"/>
      <c r="F2971" s="330"/>
    </row>
    <row r="2972" spans="2:6" x14ac:dyDescent="0.25">
      <c r="B2972" s="330"/>
      <c r="C2972" s="330"/>
      <c r="D2972" s="330"/>
      <c r="E2972" s="330"/>
      <c r="F2972" s="330"/>
    </row>
    <row r="2973" spans="2:6" x14ac:dyDescent="0.25">
      <c r="B2973" s="330"/>
      <c r="C2973" s="330"/>
      <c r="D2973" s="330"/>
      <c r="E2973" s="330"/>
      <c r="F2973" s="330"/>
    </row>
    <row r="2974" spans="2:6" x14ac:dyDescent="0.25">
      <c r="B2974" s="330"/>
      <c r="C2974" s="330"/>
      <c r="D2974" s="330"/>
      <c r="E2974" s="330"/>
      <c r="F2974" s="330"/>
    </row>
    <row r="2975" spans="2:6" x14ac:dyDescent="0.25">
      <c r="B2975" s="330"/>
      <c r="C2975" s="330"/>
      <c r="D2975" s="330"/>
      <c r="E2975" s="330"/>
      <c r="F2975" s="330"/>
    </row>
    <row r="2976" spans="2:6" x14ac:dyDescent="0.25">
      <c r="B2976" s="330"/>
      <c r="C2976" s="330"/>
      <c r="D2976" s="330"/>
      <c r="E2976" s="330"/>
      <c r="F2976" s="330"/>
    </row>
    <row r="2977" spans="2:6" x14ac:dyDescent="0.25">
      <c r="B2977" s="330"/>
      <c r="C2977" s="330"/>
      <c r="D2977" s="330"/>
      <c r="E2977" s="330"/>
      <c r="F2977" s="330"/>
    </row>
    <row r="2978" spans="2:6" x14ac:dyDescent="0.25">
      <c r="B2978" s="330"/>
      <c r="C2978" s="330"/>
      <c r="D2978" s="330"/>
      <c r="E2978" s="330"/>
      <c r="F2978" s="330"/>
    </row>
    <row r="2979" spans="2:6" x14ac:dyDescent="0.25">
      <c r="B2979" s="330"/>
      <c r="C2979" s="330"/>
      <c r="D2979" s="330"/>
      <c r="E2979" s="330"/>
      <c r="F2979" s="330"/>
    </row>
    <row r="2980" spans="2:6" x14ac:dyDescent="0.25">
      <c r="B2980" s="330"/>
      <c r="C2980" s="330"/>
      <c r="D2980" s="330"/>
      <c r="E2980" s="330"/>
      <c r="F2980" s="330"/>
    </row>
    <row r="2981" spans="2:6" x14ac:dyDescent="0.25">
      <c r="B2981" s="330"/>
      <c r="C2981" s="330"/>
      <c r="D2981" s="330"/>
      <c r="E2981" s="330"/>
      <c r="F2981" s="330"/>
    </row>
    <row r="2982" spans="2:6" x14ac:dyDescent="0.25">
      <c r="B2982" s="330"/>
      <c r="C2982" s="330"/>
      <c r="D2982" s="330"/>
      <c r="E2982" s="330"/>
      <c r="F2982" s="330"/>
    </row>
    <row r="2983" spans="2:6" x14ac:dyDescent="0.25">
      <c r="B2983" s="330"/>
      <c r="C2983" s="330"/>
      <c r="D2983" s="330"/>
      <c r="E2983" s="330"/>
      <c r="F2983" s="330"/>
    </row>
    <row r="2984" spans="2:6" x14ac:dyDescent="0.25">
      <c r="B2984" s="330"/>
      <c r="C2984" s="330"/>
      <c r="D2984" s="330"/>
      <c r="E2984" s="330"/>
      <c r="F2984" s="330"/>
    </row>
    <row r="2985" spans="2:6" x14ac:dyDescent="0.25">
      <c r="B2985" s="330"/>
      <c r="C2985" s="330"/>
      <c r="D2985" s="330"/>
      <c r="E2985" s="330"/>
      <c r="F2985" s="330"/>
    </row>
    <row r="2986" spans="2:6" x14ac:dyDescent="0.25">
      <c r="B2986" s="330"/>
      <c r="C2986" s="330"/>
      <c r="D2986" s="330"/>
      <c r="E2986" s="330"/>
      <c r="F2986" s="330"/>
    </row>
    <row r="2987" spans="2:6" x14ac:dyDescent="0.25">
      <c r="B2987" s="330"/>
      <c r="C2987" s="330"/>
      <c r="D2987" s="330"/>
      <c r="E2987" s="330"/>
      <c r="F2987" s="330"/>
    </row>
    <row r="2988" spans="2:6" x14ac:dyDescent="0.25">
      <c r="B2988" s="330"/>
      <c r="C2988" s="330"/>
      <c r="D2988" s="330"/>
      <c r="E2988" s="330"/>
      <c r="F2988" s="330"/>
    </row>
    <row r="2989" spans="2:6" x14ac:dyDescent="0.25">
      <c r="B2989" s="330"/>
      <c r="C2989" s="330"/>
      <c r="D2989" s="330"/>
      <c r="E2989" s="330"/>
      <c r="F2989" s="330"/>
    </row>
    <row r="2990" spans="2:6" x14ac:dyDescent="0.25">
      <c r="B2990" s="330"/>
      <c r="C2990" s="330"/>
      <c r="D2990" s="330"/>
      <c r="E2990" s="330"/>
      <c r="F2990" s="330"/>
    </row>
    <row r="2991" spans="2:6" x14ac:dyDescent="0.25">
      <c r="B2991" s="330"/>
      <c r="C2991" s="330"/>
      <c r="D2991" s="330"/>
      <c r="E2991" s="330"/>
      <c r="F2991" s="330"/>
    </row>
    <row r="2992" spans="2:6" x14ac:dyDescent="0.25">
      <c r="B2992" s="330"/>
      <c r="C2992" s="330"/>
      <c r="D2992" s="330"/>
      <c r="E2992" s="330"/>
      <c r="F2992" s="330"/>
    </row>
    <row r="2993" spans="2:6" x14ac:dyDescent="0.25">
      <c r="B2993" s="330"/>
      <c r="C2993" s="330"/>
      <c r="D2993" s="330"/>
      <c r="E2993" s="330"/>
      <c r="F2993" s="330"/>
    </row>
    <row r="2994" spans="2:6" x14ac:dyDescent="0.25">
      <c r="B2994" s="330"/>
      <c r="C2994" s="330"/>
      <c r="D2994" s="330"/>
      <c r="E2994" s="330"/>
      <c r="F2994" s="330"/>
    </row>
    <row r="2995" spans="2:6" x14ac:dyDescent="0.25">
      <c r="B2995" s="330"/>
      <c r="C2995" s="330"/>
      <c r="D2995" s="330"/>
      <c r="E2995" s="330"/>
      <c r="F2995" s="330"/>
    </row>
    <row r="2996" spans="2:6" x14ac:dyDescent="0.25">
      <c r="B2996" s="330"/>
      <c r="C2996" s="330"/>
      <c r="D2996" s="330"/>
      <c r="E2996" s="330"/>
      <c r="F2996" s="330"/>
    </row>
    <row r="2997" spans="2:6" x14ac:dyDescent="0.25">
      <c r="B2997" s="330"/>
      <c r="C2997" s="330"/>
      <c r="D2997" s="330"/>
      <c r="E2997" s="330"/>
      <c r="F2997" s="330"/>
    </row>
    <row r="2998" spans="2:6" x14ac:dyDescent="0.25">
      <c r="B2998" s="330"/>
      <c r="C2998" s="330"/>
      <c r="D2998" s="330"/>
      <c r="E2998" s="330"/>
      <c r="F2998" s="330"/>
    </row>
    <row r="2999" spans="2:6" x14ac:dyDescent="0.25">
      <c r="B2999" s="330"/>
      <c r="C2999" s="330"/>
      <c r="D2999" s="330"/>
      <c r="E2999" s="330"/>
      <c r="F2999" s="330"/>
    </row>
    <row r="3000" spans="2:6" x14ac:dyDescent="0.25">
      <c r="B3000" s="330"/>
      <c r="C3000" s="330"/>
      <c r="D3000" s="330"/>
      <c r="E3000" s="330"/>
      <c r="F3000" s="330"/>
    </row>
    <row r="3001" spans="2:6" x14ac:dyDescent="0.25">
      <c r="B3001" s="330"/>
      <c r="C3001" s="330"/>
      <c r="D3001" s="330"/>
      <c r="E3001" s="330"/>
      <c r="F3001" s="330"/>
    </row>
    <row r="3002" spans="2:6" x14ac:dyDescent="0.25">
      <c r="B3002" s="330"/>
      <c r="C3002" s="330"/>
      <c r="D3002" s="330"/>
      <c r="E3002" s="330"/>
      <c r="F3002" s="330"/>
    </row>
    <row r="3003" spans="2:6" x14ac:dyDescent="0.25">
      <c r="B3003" s="330"/>
      <c r="C3003" s="330"/>
      <c r="D3003" s="330"/>
      <c r="E3003" s="330"/>
      <c r="F3003" s="330"/>
    </row>
    <row r="3004" spans="2:6" x14ac:dyDescent="0.25">
      <c r="B3004" s="330"/>
      <c r="C3004" s="330"/>
      <c r="D3004" s="330"/>
      <c r="E3004" s="330"/>
      <c r="F3004" s="330"/>
    </row>
    <row r="3005" spans="2:6" x14ac:dyDescent="0.25">
      <c r="B3005" s="330"/>
      <c r="C3005" s="330"/>
      <c r="D3005" s="330"/>
      <c r="E3005" s="330"/>
      <c r="F3005" s="330"/>
    </row>
    <row r="3006" spans="2:6" x14ac:dyDescent="0.25">
      <c r="B3006" s="330"/>
      <c r="C3006" s="330"/>
      <c r="D3006" s="330"/>
      <c r="E3006" s="330"/>
      <c r="F3006" s="330"/>
    </row>
    <row r="3007" spans="2:6" x14ac:dyDescent="0.25">
      <c r="B3007" s="330"/>
      <c r="C3007" s="330"/>
      <c r="D3007" s="330"/>
      <c r="E3007" s="330"/>
      <c r="F3007" s="330"/>
    </row>
    <row r="3008" spans="2:6" x14ac:dyDescent="0.25">
      <c r="B3008" s="330"/>
      <c r="C3008" s="330"/>
      <c r="D3008" s="330"/>
      <c r="E3008" s="330"/>
      <c r="F3008" s="330"/>
    </row>
    <row r="3009" spans="2:6" x14ac:dyDescent="0.25">
      <c r="B3009" s="330"/>
      <c r="C3009" s="330"/>
      <c r="D3009" s="330"/>
      <c r="E3009" s="330"/>
      <c r="F3009" s="330"/>
    </row>
    <row r="3010" spans="2:6" x14ac:dyDescent="0.25">
      <c r="B3010" s="330"/>
      <c r="C3010" s="330"/>
      <c r="D3010" s="330"/>
      <c r="E3010" s="330"/>
      <c r="F3010" s="330"/>
    </row>
    <row r="3011" spans="2:6" x14ac:dyDescent="0.25">
      <c r="B3011" s="330"/>
      <c r="C3011" s="330"/>
      <c r="D3011" s="330"/>
      <c r="E3011" s="330"/>
      <c r="F3011" s="330"/>
    </row>
    <row r="3012" spans="2:6" x14ac:dyDescent="0.25">
      <c r="B3012" s="330"/>
      <c r="C3012" s="330"/>
      <c r="D3012" s="330"/>
      <c r="E3012" s="330"/>
      <c r="F3012" s="330"/>
    </row>
    <row r="3013" spans="2:6" x14ac:dyDescent="0.25">
      <c r="B3013" s="330"/>
      <c r="C3013" s="330"/>
      <c r="D3013" s="330"/>
      <c r="E3013" s="330"/>
      <c r="F3013" s="330"/>
    </row>
    <row r="3014" spans="2:6" x14ac:dyDescent="0.25">
      <c r="B3014" s="330"/>
      <c r="C3014" s="330"/>
      <c r="D3014" s="330"/>
      <c r="E3014" s="330"/>
      <c r="F3014" s="330"/>
    </row>
    <row r="3015" spans="2:6" x14ac:dyDescent="0.25">
      <c r="B3015" s="330"/>
      <c r="C3015" s="330"/>
      <c r="D3015" s="330"/>
      <c r="E3015" s="330"/>
      <c r="F3015" s="330"/>
    </row>
    <row r="3016" spans="2:6" x14ac:dyDescent="0.25">
      <c r="B3016" s="330"/>
      <c r="C3016" s="330"/>
      <c r="D3016" s="330"/>
      <c r="E3016" s="330"/>
      <c r="F3016" s="330"/>
    </row>
    <row r="3017" spans="2:6" x14ac:dyDescent="0.25">
      <c r="B3017" s="330"/>
      <c r="C3017" s="330"/>
      <c r="D3017" s="330"/>
      <c r="E3017" s="330"/>
      <c r="F3017" s="330"/>
    </row>
    <row r="3018" spans="2:6" x14ac:dyDescent="0.25">
      <c r="B3018" s="330"/>
      <c r="C3018" s="330"/>
      <c r="D3018" s="330"/>
      <c r="E3018" s="330"/>
      <c r="F3018" s="330"/>
    </row>
    <row r="3019" spans="2:6" x14ac:dyDescent="0.25">
      <c r="B3019" s="330"/>
      <c r="C3019" s="330"/>
      <c r="D3019" s="330"/>
      <c r="E3019" s="330"/>
      <c r="F3019" s="330"/>
    </row>
    <row r="3020" spans="2:6" x14ac:dyDescent="0.25">
      <c r="B3020" s="330"/>
      <c r="C3020" s="330"/>
      <c r="D3020" s="330"/>
      <c r="E3020" s="330"/>
      <c r="F3020" s="330"/>
    </row>
    <row r="3021" spans="2:6" x14ac:dyDescent="0.25">
      <c r="B3021" s="330"/>
      <c r="C3021" s="330"/>
      <c r="D3021" s="330"/>
      <c r="E3021" s="330"/>
      <c r="F3021" s="330"/>
    </row>
    <row r="3022" spans="2:6" x14ac:dyDescent="0.25">
      <c r="B3022" s="330"/>
      <c r="C3022" s="330"/>
      <c r="D3022" s="330"/>
      <c r="E3022" s="330"/>
      <c r="F3022" s="330"/>
    </row>
    <row r="3023" spans="2:6" x14ac:dyDescent="0.25">
      <c r="B3023" s="330"/>
      <c r="C3023" s="330"/>
      <c r="D3023" s="330"/>
      <c r="E3023" s="330"/>
      <c r="F3023" s="330"/>
    </row>
    <row r="3024" spans="2:6" x14ac:dyDescent="0.25">
      <c r="B3024" s="330"/>
      <c r="C3024" s="330"/>
      <c r="D3024" s="330"/>
      <c r="E3024" s="330"/>
      <c r="F3024" s="330"/>
    </row>
    <row r="3025" spans="2:6" x14ac:dyDescent="0.25">
      <c r="B3025" s="330"/>
      <c r="C3025" s="330"/>
      <c r="D3025" s="330"/>
      <c r="E3025" s="330"/>
      <c r="F3025" s="330"/>
    </row>
    <row r="3026" spans="2:6" x14ac:dyDescent="0.25">
      <c r="B3026" s="330"/>
      <c r="C3026" s="330"/>
      <c r="D3026" s="330"/>
      <c r="E3026" s="330"/>
      <c r="F3026" s="330"/>
    </row>
    <row r="3027" spans="2:6" x14ac:dyDescent="0.25">
      <c r="B3027" s="330"/>
      <c r="C3027" s="330"/>
      <c r="D3027" s="330"/>
      <c r="E3027" s="330"/>
      <c r="F3027" s="330"/>
    </row>
    <row r="3028" spans="2:6" x14ac:dyDescent="0.25">
      <c r="B3028" s="330"/>
      <c r="C3028" s="330"/>
      <c r="D3028" s="330"/>
      <c r="E3028" s="330"/>
      <c r="F3028" s="330"/>
    </row>
    <row r="3029" spans="2:6" x14ac:dyDescent="0.25">
      <c r="B3029" s="330"/>
      <c r="C3029" s="330"/>
      <c r="D3029" s="330"/>
      <c r="E3029" s="330"/>
      <c r="F3029" s="330"/>
    </row>
    <row r="3030" spans="2:6" x14ac:dyDescent="0.25">
      <c r="B3030" s="330"/>
      <c r="C3030" s="330"/>
      <c r="D3030" s="330"/>
      <c r="E3030" s="330"/>
      <c r="F3030" s="330"/>
    </row>
    <row r="3031" spans="2:6" x14ac:dyDescent="0.25">
      <c r="B3031" s="330"/>
      <c r="C3031" s="330"/>
      <c r="D3031" s="330"/>
      <c r="E3031" s="330"/>
      <c r="F3031" s="330"/>
    </row>
    <row r="3032" spans="2:6" x14ac:dyDescent="0.25">
      <c r="B3032" s="330"/>
      <c r="C3032" s="330"/>
      <c r="D3032" s="330"/>
      <c r="E3032" s="330"/>
      <c r="F3032" s="330"/>
    </row>
    <row r="3033" spans="2:6" x14ac:dyDescent="0.25">
      <c r="B3033" s="330"/>
      <c r="C3033" s="330"/>
      <c r="D3033" s="330"/>
      <c r="E3033" s="330"/>
      <c r="F3033" s="330"/>
    </row>
    <row r="3034" spans="2:6" x14ac:dyDescent="0.25">
      <c r="B3034" s="330"/>
      <c r="C3034" s="330"/>
      <c r="D3034" s="330"/>
      <c r="E3034" s="330"/>
      <c r="F3034" s="330"/>
    </row>
    <row r="3035" spans="2:6" x14ac:dyDescent="0.25">
      <c r="B3035" s="330"/>
      <c r="C3035" s="330"/>
      <c r="D3035" s="330"/>
      <c r="E3035" s="330"/>
      <c r="F3035" s="330"/>
    </row>
    <row r="3036" spans="2:6" x14ac:dyDescent="0.25">
      <c r="B3036" s="330"/>
      <c r="C3036" s="330"/>
      <c r="D3036" s="330"/>
      <c r="E3036" s="330"/>
      <c r="F3036" s="330"/>
    </row>
    <row r="3037" spans="2:6" x14ac:dyDescent="0.25">
      <c r="B3037" s="330"/>
      <c r="C3037" s="330"/>
      <c r="D3037" s="330"/>
      <c r="E3037" s="330"/>
      <c r="F3037" s="330"/>
    </row>
    <row r="3038" spans="2:6" x14ac:dyDescent="0.25">
      <c r="B3038" s="330"/>
      <c r="C3038" s="330"/>
      <c r="D3038" s="330"/>
      <c r="E3038" s="330"/>
      <c r="F3038" s="330"/>
    </row>
    <row r="3039" spans="2:6" x14ac:dyDescent="0.25">
      <c r="B3039" s="330"/>
      <c r="C3039" s="330"/>
      <c r="D3039" s="330"/>
      <c r="E3039" s="330"/>
      <c r="F3039" s="330"/>
    </row>
    <row r="3040" spans="2:6" x14ac:dyDescent="0.25">
      <c r="B3040" s="330"/>
      <c r="C3040" s="330"/>
      <c r="D3040" s="330"/>
      <c r="E3040" s="330"/>
      <c r="F3040" s="330"/>
    </row>
    <row r="3041" spans="2:6" x14ac:dyDescent="0.25">
      <c r="B3041" s="330"/>
      <c r="C3041" s="330"/>
      <c r="D3041" s="330"/>
      <c r="E3041" s="330"/>
      <c r="F3041" s="330"/>
    </row>
    <row r="3042" spans="2:6" x14ac:dyDescent="0.25">
      <c r="B3042" s="330"/>
      <c r="C3042" s="330"/>
      <c r="D3042" s="330"/>
      <c r="E3042" s="330"/>
      <c r="F3042" s="330"/>
    </row>
    <row r="3043" spans="2:6" x14ac:dyDescent="0.25">
      <c r="B3043" s="330"/>
      <c r="C3043" s="330"/>
      <c r="D3043" s="330"/>
      <c r="E3043" s="330"/>
      <c r="F3043" s="330"/>
    </row>
    <row r="3044" spans="2:6" x14ac:dyDescent="0.25">
      <c r="B3044" s="330"/>
      <c r="C3044" s="330"/>
      <c r="D3044" s="330"/>
      <c r="E3044" s="330"/>
      <c r="F3044" s="330"/>
    </row>
    <row r="3045" spans="2:6" x14ac:dyDescent="0.25">
      <c r="B3045" s="330"/>
      <c r="C3045" s="330"/>
      <c r="D3045" s="330"/>
      <c r="E3045" s="330"/>
      <c r="F3045" s="330"/>
    </row>
    <row r="3046" spans="2:6" x14ac:dyDescent="0.25">
      <c r="B3046" s="330"/>
      <c r="C3046" s="330"/>
      <c r="D3046" s="330"/>
      <c r="E3046" s="330"/>
      <c r="F3046" s="330"/>
    </row>
    <row r="3047" spans="2:6" x14ac:dyDescent="0.25">
      <c r="B3047" s="330"/>
      <c r="C3047" s="330"/>
      <c r="D3047" s="330"/>
      <c r="E3047" s="330"/>
      <c r="F3047" s="330"/>
    </row>
    <row r="3048" spans="2:6" x14ac:dyDescent="0.25">
      <c r="B3048" s="330"/>
      <c r="C3048" s="330"/>
      <c r="D3048" s="330"/>
      <c r="E3048" s="330"/>
      <c r="F3048" s="330"/>
    </row>
    <row r="3049" spans="2:6" x14ac:dyDescent="0.25">
      <c r="B3049" s="330"/>
      <c r="C3049" s="330"/>
      <c r="D3049" s="330"/>
      <c r="E3049" s="330"/>
      <c r="F3049" s="330"/>
    </row>
    <row r="3050" spans="2:6" x14ac:dyDescent="0.25">
      <c r="B3050" s="330"/>
      <c r="C3050" s="330"/>
      <c r="D3050" s="330"/>
      <c r="E3050" s="330"/>
      <c r="F3050" s="330"/>
    </row>
    <row r="3051" spans="2:6" x14ac:dyDescent="0.25">
      <c r="B3051" s="330"/>
      <c r="C3051" s="330"/>
      <c r="D3051" s="330"/>
      <c r="E3051" s="330"/>
      <c r="F3051" s="330"/>
    </row>
    <row r="3052" spans="2:6" x14ac:dyDescent="0.25">
      <c r="B3052" s="330"/>
      <c r="C3052" s="330"/>
      <c r="D3052" s="330"/>
      <c r="E3052" s="330"/>
      <c r="F3052" s="330"/>
    </row>
    <row r="3053" spans="2:6" x14ac:dyDescent="0.25">
      <c r="B3053" s="330"/>
      <c r="C3053" s="330"/>
      <c r="D3053" s="330"/>
      <c r="E3053" s="330"/>
      <c r="F3053" s="330"/>
    </row>
    <row r="3054" spans="2:6" x14ac:dyDescent="0.25">
      <c r="B3054" s="330"/>
      <c r="C3054" s="330"/>
      <c r="D3054" s="330"/>
      <c r="E3054" s="330"/>
      <c r="F3054" s="330"/>
    </row>
    <row r="3055" spans="2:6" x14ac:dyDescent="0.25">
      <c r="B3055" s="330"/>
      <c r="C3055" s="330"/>
      <c r="D3055" s="330"/>
      <c r="E3055" s="330"/>
      <c r="F3055" s="330"/>
    </row>
    <row r="3056" spans="2:6" x14ac:dyDescent="0.25">
      <c r="B3056" s="330"/>
      <c r="C3056" s="330"/>
      <c r="D3056" s="330"/>
      <c r="E3056" s="330"/>
      <c r="F3056" s="330"/>
    </row>
    <row r="3057" spans="2:6" x14ac:dyDescent="0.25">
      <c r="B3057" s="330"/>
      <c r="C3057" s="330"/>
      <c r="D3057" s="330"/>
      <c r="E3057" s="330"/>
      <c r="F3057" s="330"/>
    </row>
    <row r="3058" spans="2:6" x14ac:dyDescent="0.25">
      <c r="B3058" s="330"/>
      <c r="C3058" s="330"/>
      <c r="D3058" s="330"/>
      <c r="E3058" s="330"/>
      <c r="F3058" s="330"/>
    </row>
    <row r="3059" spans="2:6" x14ac:dyDescent="0.25">
      <c r="B3059" s="330"/>
      <c r="C3059" s="330"/>
      <c r="D3059" s="330"/>
      <c r="E3059" s="330"/>
      <c r="F3059" s="330"/>
    </row>
    <row r="3060" spans="2:6" x14ac:dyDescent="0.25">
      <c r="B3060" s="330"/>
      <c r="C3060" s="330"/>
      <c r="D3060" s="330"/>
      <c r="E3060" s="330"/>
      <c r="F3060" s="330"/>
    </row>
    <row r="3061" spans="2:6" x14ac:dyDescent="0.25">
      <c r="B3061" s="330"/>
      <c r="C3061" s="330"/>
      <c r="D3061" s="330"/>
      <c r="E3061" s="330"/>
      <c r="F3061" s="330"/>
    </row>
    <row r="3062" spans="2:6" x14ac:dyDescent="0.25">
      <c r="B3062" s="330"/>
      <c r="C3062" s="330"/>
      <c r="D3062" s="330"/>
      <c r="E3062" s="330"/>
      <c r="F3062" s="330"/>
    </row>
    <row r="3063" spans="2:6" x14ac:dyDescent="0.25">
      <c r="B3063" s="330"/>
      <c r="C3063" s="330"/>
      <c r="D3063" s="330"/>
      <c r="E3063" s="330"/>
      <c r="F3063" s="330"/>
    </row>
    <row r="3064" spans="2:6" x14ac:dyDescent="0.25">
      <c r="B3064" s="330"/>
      <c r="C3064" s="330"/>
      <c r="D3064" s="330"/>
      <c r="E3064" s="330"/>
      <c r="F3064" s="330"/>
    </row>
    <row r="3065" spans="2:6" x14ac:dyDescent="0.25">
      <c r="B3065" s="330"/>
      <c r="C3065" s="330"/>
      <c r="D3065" s="330"/>
      <c r="E3065" s="330"/>
      <c r="F3065" s="330"/>
    </row>
    <row r="3066" spans="2:6" x14ac:dyDescent="0.25">
      <c r="B3066" s="330"/>
      <c r="C3066" s="330"/>
      <c r="D3066" s="330"/>
      <c r="E3066" s="330"/>
      <c r="F3066" s="330"/>
    </row>
    <row r="3067" spans="2:6" x14ac:dyDescent="0.25">
      <c r="B3067" s="330"/>
      <c r="C3067" s="330"/>
      <c r="D3067" s="330"/>
      <c r="E3067" s="330"/>
      <c r="F3067" s="330"/>
    </row>
    <row r="3068" spans="2:6" x14ac:dyDescent="0.25">
      <c r="B3068" s="330"/>
      <c r="C3068" s="330"/>
      <c r="D3068" s="330"/>
      <c r="E3068" s="330"/>
      <c r="F3068" s="330"/>
    </row>
    <row r="3069" spans="2:6" x14ac:dyDescent="0.25">
      <c r="B3069" s="330"/>
      <c r="C3069" s="330"/>
      <c r="D3069" s="330"/>
      <c r="E3069" s="330"/>
      <c r="F3069" s="330"/>
    </row>
    <row r="3070" spans="2:6" x14ac:dyDescent="0.25">
      <c r="B3070" s="330"/>
      <c r="C3070" s="330"/>
      <c r="D3070" s="330"/>
      <c r="E3070" s="330"/>
      <c r="F3070" s="330"/>
    </row>
    <row r="3071" spans="2:6" x14ac:dyDescent="0.25">
      <c r="B3071" s="330"/>
      <c r="C3071" s="330"/>
      <c r="D3071" s="330"/>
      <c r="E3071" s="330"/>
      <c r="F3071" s="330"/>
    </row>
    <row r="3072" spans="2:6" x14ac:dyDescent="0.25">
      <c r="B3072" s="330"/>
      <c r="C3072" s="330"/>
      <c r="D3072" s="330"/>
      <c r="E3072" s="330"/>
      <c r="F3072" s="330"/>
    </row>
    <row r="3073" spans="2:6" x14ac:dyDescent="0.25">
      <c r="B3073" s="330"/>
      <c r="C3073" s="330"/>
      <c r="D3073" s="330"/>
      <c r="E3073" s="330"/>
      <c r="F3073" s="330"/>
    </row>
    <row r="3074" spans="2:6" x14ac:dyDescent="0.25">
      <c r="B3074" s="330"/>
      <c r="C3074" s="330"/>
      <c r="D3074" s="330"/>
      <c r="E3074" s="330"/>
      <c r="F3074" s="330"/>
    </row>
    <row r="3075" spans="2:6" x14ac:dyDescent="0.25">
      <c r="B3075" s="330"/>
      <c r="C3075" s="330"/>
      <c r="D3075" s="330"/>
      <c r="E3075" s="330"/>
      <c r="F3075" s="330"/>
    </row>
    <row r="3076" spans="2:6" x14ac:dyDescent="0.25">
      <c r="B3076" s="330"/>
      <c r="C3076" s="330"/>
      <c r="D3076" s="330"/>
      <c r="E3076" s="330"/>
      <c r="F3076" s="330"/>
    </row>
    <row r="3077" spans="2:6" x14ac:dyDescent="0.25">
      <c r="B3077" s="330"/>
      <c r="C3077" s="330"/>
      <c r="D3077" s="330"/>
      <c r="E3077" s="330"/>
      <c r="F3077" s="330"/>
    </row>
    <row r="3078" spans="2:6" x14ac:dyDescent="0.25">
      <c r="B3078" s="330"/>
      <c r="C3078" s="330"/>
      <c r="D3078" s="330"/>
      <c r="E3078" s="330"/>
      <c r="F3078" s="330"/>
    </row>
    <row r="3079" spans="2:6" x14ac:dyDescent="0.25">
      <c r="B3079" s="330"/>
      <c r="C3079" s="330"/>
      <c r="D3079" s="330"/>
      <c r="E3079" s="330"/>
      <c r="F3079" s="330"/>
    </row>
    <row r="3080" spans="2:6" x14ac:dyDescent="0.25">
      <c r="B3080" s="330"/>
      <c r="C3080" s="330"/>
      <c r="D3080" s="330"/>
      <c r="E3080" s="330"/>
      <c r="F3080" s="330"/>
    </row>
    <row r="3081" spans="2:6" x14ac:dyDescent="0.25">
      <c r="B3081" s="330"/>
      <c r="C3081" s="330"/>
      <c r="D3081" s="330"/>
      <c r="E3081" s="330"/>
      <c r="F3081" s="330"/>
    </row>
    <row r="3082" spans="2:6" x14ac:dyDescent="0.25">
      <c r="B3082" s="330"/>
      <c r="C3082" s="330"/>
      <c r="D3082" s="330"/>
      <c r="E3082" s="330"/>
      <c r="F3082" s="330"/>
    </row>
    <row r="3083" spans="2:6" x14ac:dyDescent="0.25">
      <c r="B3083" s="330"/>
      <c r="C3083" s="330"/>
      <c r="D3083" s="330"/>
      <c r="E3083" s="330"/>
      <c r="F3083" s="330"/>
    </row>
    <row r="3084" spans="2:6" x14ac:dyDescent="0.25">
      <c r="B3084" s="330"/>
      <c r="C3084" s="330"/>
      <c r="D3084" s="330"/>
      <c r="E3084" s="330"/>
      <c r="F3084" s="330"/>
    </row>
    <row r="3085" spans="2:6" x14ac:dyDescent="0.25">
      <c r="B3085" s="330"/>
      <c r="C3085" s="330"/>
      <c r="D3085" s="330"/>
      <c r="E3085" s="330"/>
      <c r="F3085" s="330"/>
    </row>
    <row r="3086" spans="2:6" x14ac:dyDescent="0.25">
      <c r="B3086" s="330"/>
      <c r="C3086" s="330"/>
      <c r="D3086" s="330"/>
      <c r="E3086" s="330"/>
      <c r="F3086" s="330"/>
    </row>
    <row r="3087" spans="2:6" x14ac:dyDescent="0.25">
      <c r="B3087" s="330"/>
      <c r="C3087" s="330"/>
      <c r="D3087" s="330"/>
      <c r="E3087" s="330"/>
      <c r="F3087" s="330"/>
    </row>
    <row r="3088" spans="2:6" x14ac:dyDescent="0.25">
      <c r="B3088" s="330"/>
      <c r="C3088" s="330"/>
      <c r="D3088" s="330"/>
      <c r="E3088" s="330"/>
      <c r="F3088" s="330"/>
    </row>
    <row r="3089" spans="2:6" x14ac:dyDescent="0.25">
      <c r="B3089" s="330"/>
      <c r="C3089" s="330"/>
      <c r="D3089" s="330"/>
      <c r="E3089" s="330"/>
      <c r="F3089" s="330"/>
    </row>
    <row r="3090" spans="2:6" x14ac:dyDescent="0.25">
      <c r="B3090" s="330"/>
      <c r="C3090" s="330"/>
      <c r="D3090" s="330"/>
      <c r="E3090" s="330"/>
      <c r="F3090" s="330"/>
    </row>
    <row r="3091" spans="2:6" x14ac:dyDescent="0.25">
      <c r="B3091" s="330"/>
      <c r="C3091" s="330"/>
      <c r="D3091" s="330"/>
      <c r="E3091" s="330"/>
      <c r="F3091" s="330"/>
    </row>
    <row r="3092" spans="2:6" x14ac:dyDescent="0.25">
      <c r="B3092" s="330"/>
      <c r="C3092" s="330"/>
      <c r="D3092" s="330"/>
      <c r="E3092" s="330"/>
      <c r="F3092" s="330"/>
    </row>
    <row r="3093" spans="2:6" x14ac:dyDescent="0.25">
      <c r="B3093" s="330"/>
      <c r="C3093" s="330"/>
      <c r="D3093" s="330"/>
      <c r="E3093" s="330"/>
      <c r="F3093" s="330"/>
    </row>
    <row r="3094" spans="2:6" x14ac:dyDescent="0.25">
      <c r="B3094" s="330"/>
      <c r="C3094" s="330"/>
      <c r="D3094" s="330"/>
      <c r="E3094" s="330"/>
      <c r="F3094" s="330"/>
    </row>
    <row r="3095" spans="2:6" x14ac:dyDescent="0.25">
      <c r="B3095" s="330"/>
      <c r="C3095" s="330"/>
      <c r="D3095" s="330"/>
      <c r="E3095" s="330"/>
      <c r="F3095" s="330"/>
    </row>
    <row r="3096" spans="2:6" x14ac:dyDescent="0.25">
      <c r="B3096" s="330"/>
      <c r="C3096" s="330"/>
      <c r="D3096" s="330"/>
      <c r="E3096" s="330"/>
      <c r="F3096" s="330"/>
    </row>
    <row r="3097" spans="2:6" x14ac:dyDescent="0.25">
      <c r="B3097" s="330"/>
      <c r="C3097" s="330"/>
      <c r="D3097" s="330"/>
      <c r="E3097" s="330"/>
      <c r="F3097" s="330"/>
    </row>
    <row r="3098" spans="2:6" x14ac:dyDescent="0.25">
      <c r="B3098" s="330"/>
      <c r="C3098" s="330"/>
      <c r="D3098" s="330"/>
      <c r="E3098" s="330"/>
      <c r="F3098" s="330"/>
    </row>
    <row r="3099" spans="2:6" x14ac:dyDescent="0.25">
      <c r="B3099" s="330"/>
      <c r="C3099" s="330"/>
      <c r="D3099" s="330"/>
      <c r="E3099" s="330"/>
      <c r="F3099" s="330"/>
    </row>
    <row r="3100" spans="2:6" x14ac:dyDescent="0.25">
      <c r="B3100" s="330"/>
      <c r="C3100" s="330"/>
      <c r="D3100" s="330"/>
      <c r="E3100" s="330"/>
      <c r="F3100" s="330"/>
    </row>
    <row r="3101" spans="2:6" x14ac:dyDescent="0.25">
      <c r="B3101" s="330"/>
      <c r="C3101" s="330"/>
      <c r="D3101" s="330"/>
      <c r="E3101" s="330"/>
      <c r="F3101" s="330"/>
    </row>
    <row r="3102" spans="2:6" x14ac:dyDescent="0.25">
      <c r="B3102" s="330"/>
      <c r="C3102" s="330"/>
      <c r="D3102" s="330"/>
      <c r="E3102" s="330"/>
      <c r="F3102" s="330"/>
    </row>
    <row r="3103" spans="2:6" x14ac:dyDescent="0.25">
      <c r="B3103" s="330"/>
      <c r="C3103" s="330"/>
      <c r="D3103" s="330"/>
      <c r="E3103" s="330"/>
      <c r="F3103" s="330"/>
    </row>
    <row r="3104" spans="2:6" x14ac:dyDescent="0.25">
      <c r="B3104" s="330"/>
      <c r="C3104" s="330"/>
      <c r="D3104" s="330"/>
      <c r="E3104" s="330"/>
      <c r="F3104" s="330"/>
    </row>
    <row r="3105" spans="2:6" x14ac:dyDescent="0.25">
      <c r="B3105" s="330"/>
      <c r="C3105" s="330"/>
      <c r="D3105" s="330"/>
      <c r="E3105" s="330"/>
      <c r="F3105" s="330"/>
    </row>
    <row r="3106" spans="2:6" x14ac:dyDescent="0.25">
      <c r="B3106" s="330"/>
      <c r="C3106" s="330"/>
      <c r="D3106" s="330"/>
      <c r="E3106" s="330"/>
      <c r="F3106" s="330"/>
    </row>
    <row r="3107" spans="2:6" x14ac:dyDescent="0.25">
      <c r="B3107" s="330"/>
      <c r="C3107" s="330"/>
      <c r="D3107" s="330"/>
      <c r="E3107" s="330"/>
      <c r="F3107" s="330"/>
    </row>
    <row r="3108" spans="2:6" x14ac:dyDescent="0.25">
      <c r="B3108" s="330"/>
      <c r="C3108" s="330"/>
      <c r="D3108" s="330"/>
      <c r="E3108" s="330"/>
      <c r="F3108" s="330"/>
    </row>
    <row r="3109" spans="2:6" x14ac:dyDescent="0.25">
      <c r="B3109" s="330"/>
      <c r="C3109" s="330"/>
      <c r="D3109" s="330"/>
      <c r="E3109" s="330"/>
      <c r="F3109" s="330"/>
    </row>
    <row r="3110" spans="2:6" x14ac:dyDescent="0.25">
      <c r="B3110" s="330"/>
      <c r="C3110" s="330"/>
      <c r="D3110" s="330"/>
      <c r="E3110" s="330"/>
      <c r="F3110" s="330"/>
    </row>
    <row r="3111" spans="2:6" x14ac:dyDescent="0.25">
      <c r="B3111" s="330"/>
      <c r="C3111" s="330"/>
      <c r="D3111" s="330"/>
      <c r="E3111" s="330"/>
      <c r="F3111" s="330"/>
    </row>
    <row r="3112" spans="2:6" x14ac:dyDescent="0.25">
      <c r="B3112" s="330"/>
      <c r="C3112" s="330"/>
      <c r="D3112" s="330"/>
      <c r="E3112" s="330"/>
      <c r="F3112" s="330"/>
    </row>
    <row r="3113" spans="2:6" x14ac:dyDescent="0.25">
      <c r="B3113" s="330"/>
      <c r="C3113" s="330"/>
      <c r="D3113" s="330"/>
      <c r="E3113" s="330"/>
      <c r="F3113" s="330"/>
    </row>
    <row r="3114" spans="2:6" x14ac:dyDescent="0.25">
      <c r="B3114" s="330"/>
      <c r="C3114" s="330"/>
      <c r="D3114" s="330"/>
      <c r="E3114" s="330"/>
      <c r="F3114" s="330"/>
    </row>
    <row r="3115" spans="2:6" x14ac:dyDescent="0.25">
      <c r="B3115" s="330"/>
      <c r="C3115" s="330"/>
      <c r="D3115" s="330"/>
      <c r="E3115" s="330"/>
      <c r="F3115" s="330"/>
    </row>
    <row r="3116" spans="2:6" x14ac:dyDescent="0.25">
      <c r="B3116" s="330"/>
      <c r="C3116" s="330"/>
      <c r="D3116" s="330"/>
      <c r="E3116" s="330"/>
      <c r="F3116" s="330"/>
    </row>
    <row r="3117" spans="2:6" x14ac:dyDescent="0.25">
      <c r="B3117" s="330"/>
      <c r="C3117" s="330"/>
      <c r="D3117" s="330"/>
      <c r="E3117" s="330"/>
      <c r="F3117" s="330"/>
    </row>
    <row r="3118" spans="2:6" x14ac:dyDescent="0.25">
      <c r="B3118" s="330"/>
      <c r="C3118" s="330"/>
      <c r="D3118" s="330"/>
      <c r="E3118" s="330"/>
      <c r="F3118" s="330"/>
    </row>
    <row r="3119" spans="2:6" x14ac:dyDescent="0.25">
      <c r="B3119" s="330"/>
      <c r="C3119" s="330"/>
      <c r="D3119" s="330"/>
      <c r="E3119" s="330"/>
      <c r="F3119" s="330"/>
    </row>
    <row r="3120" spans="2:6" x14ac:dyDescent="0.25">
      <c r="B3120" s="330"/>
      <c r="C3120" s="330"/>
      <c r="D3120" s="330"/>
      <c r="E3120" s="330"/>
      <c r="F3120" s="330"/>
    </row>
    <row r="3121" spans="2:6" x14ac:dyDescent="0.25">
      <c r="B3121" s="330"/>
      <c r="C3121" s="330"/>
      <c r="D3121" s="330"/>
      <c r="E3121" s="330"/>
      <c r="F3121" s="330"/>
    </row>
    <row r="3122" spans="2:6" x14ac:dyDescent="0.25">
      <c r="B3122" s="330"/>
      <c r="C3122" s="330"/>
      <c r="D3122" s="330"/>
      <c r="E3122" s="330"/>
      <c r="F3122" s="330"/>
    </row>
    <row r="3123" spans="2:6" x14ac:dyDescent="0.25">
      <c r="B3123" s="330"/>
      <c r="C3123" s="330"/>
      <c r="D3123" s="330"/>
      <c r="E3123" s="330"/>
      <c r="F3123" s="330"/>
    </row>
    <row r="3124" spans="2:6" x14ac:dyDescent="0.25">
      <c r="B3124" s="330"/>
      <c r="C3124" s="330"/>
      <c r="D3124" s="330"/>
      <c r="E3124" s="330"/>
      <c r="F3124" s="330"/>
    </row>
    <row r="3125" spans="2:6" x14ac:dyDescent="0.25">
      <c r="B3125" s="330"/>
      <c r="C3125" s="330"/>
      <c r="D3125" s="330"/>
      <c r="E3125" s="330"/>
      <c r="F3125" s="330"/>
    </row>
    <row r="3126" spans="2:6" x14ac:dyDescent="0.25">
      <c r="B3126" s="330"/>
      <c r="C3126" s="330"/>
      <c r="D3126" s="330"/>
      <c r="E3126" s="330"/>
      <c r="F3126" s="330"/>
    </row>
    <row r="3127" spans="2:6" x14ac:dyDescent="0.25">
      <c r="B3127" s="330"/>
      <c r="C3127" s="330"/>
      <c r="D3127" s="330"/>
      <c r="E3127" s="330"/>
      <c r="F3127" s="330"/>
    </row>
    <row r="3128" spans="2:6" x14ac:dyDescent="0.25">
      <c r="B3128" s="330"/>
      <c r="C3128" s="330"/>
      <c r="D3128" s="330"/>
      <c r="E3128" s="330"/>
      <c r="F3128" s="330"/>
    </row>
    <row r="3129" spans="2:6" x14ac:dyDescent="0.25">
      <c r="B3129" s="330"/>
      <c r="C3129" s="330"/>
      <c r="D3129" s="330"/>
      <c r="E3129" s="330"/>
      <c r="F3129" s="330"/>
    </row>
    <row r="3130" spans="2:6" x14ac:dyDescent="0.25">
      <c r="B3130" s="330"/>
      <c r="C3130" s="330"/>
      <c r="D3130" s="330"/>
      <c r="E3130" s="330"/>
      <c r="F3130" s="330"/>
    </row>
    <row r="3131" spans="2:6" x14ac:dyDescent="0.25">
      <c r="B3131" s="330"/>
      <c r="C3131" s="330"/>
      <c r="D3131" s="330"/>
      <c r="E3131" s="330"/>
      <c r="F3131" s="330"/>
    </row>
    <row r="3132" spans="2:6" x14ac:dyDescent="0.25">
      <c r="B3132" s="330"/>
      <c r="C3132" s="330"/>
      <c r="D3132" s="330"/>
      <c r="E3132" s="330"/>
      <c r="F3132" s="330"/>
    </row>
    <row r="3133" spans="2:6" x14ac:dyDescent="0.25">
      <c r="B3133" s="330"/>
      <c r="C3133" s="330"/>
      <c r="D3133" s="330"/>
      <c r="E3133" s="330"/>
      <c r="F3133" s="330"/>
    </row>
    <row r="3134" spans="2:6" x14ac:dyDescent="0.25">
      <c r="B3134" s="330"/>
      <c r="C3134" s="330"/>
      <c r="D3134" s="330"/>
      <c r="E3134" s="330"/>
      <c r="F3134" s="330"/>
    </row>
    <row r="3135" spans="2:6" x14ac:dyDescent="0.25">
      <c r="B3135" s="330"/>
      <c r="C3135" s="330"/>
      <c r="D3135" s="330"/>
      <c r="E3135" s="330"/>
      <c r="F3135" s="330"/>
    </row>
    <row r="3136" spans="2:6" x14ac:dyDescent="0.25">
      <c r="B3136" s="330"/>
      <c r="C3136" s="330"/>
      <c r="D3136" s="330"/>
      <c r="E3136" s="330"/>
      <c r="F3136" s="330"/>
    </row>
    <row r="3137" spans="2:6" x14ac:dyDescent="0.25">
      <c r="B3137" s="330"/>
      <c r="C3137" s="330"/>
      <c r="D3137" s="330"/>
      <c r="E3137" s="330"/>
      <c r="F3137" s="330"/>
    </row>
    <row r="3138" spans="2:6" x14ac:dyDescent="0.25">
      <c r="B3138" s="330"/>
      <c r="C3138" s="330"/>
      <c r="D3138" s="330"/>
      <c r="E3138" s="330"/>
      <c r="F3138" s="330"/>
    </row>
    <row r="3139" spans="2:6" x14ac:dyDescent="0.25">
      <c r="B3139" s="330"/>
      <c r="C3139" s="330"/>
      <c r="D3139" s="330"/>
      <c r="E3139" s="330"/>
      <c r="F3139" s="330"/>
    </row>
    <row r="3140" spans="2:6" x14ac:dyDescent="0.25">
      <c r="B3140" s="330"/>
      <c r="C3140" s="330"/>
      <c r="D3140" s="330"/>
      <c r="E3140" s="330"/>
      <c r="F3140" s="330"/>
    </row>
    <row r="3141" spans="2:6" x14ac:dyDescent="0.25">
      <c r="B3141" s="330"/>
      <c r="C3141" s="330"/>
      <c r="D3141" s="330"/>
      <c r="E3141" s="330"/>
      <c r="F3141" s="330"/>
    </row>
    <row r="3142" spans="2:6" x14ac:dyDescent="0.25">
      <c r="B3142" s="330"/>
      <c r="C3142" s="330"/>
      <c r="D3142" s="330"/>
      <c r="E3142" s="330"/>
      <c r="F3142" s="330"/>
    </row>
    <row r="3143" spans="2:6" x14ac:dyDescent="0.25">
      <c r="B3143" s="330"/>
      <c r="C3143" s="330"/>
      <c r="D3143" s="330"/>
      <c r="E3143" s="330"/>
      <c r="F3143" s="330"/>
    </row>
    <row r="3144" spans="2:6" x14ac:dyDescent="0.25">
      <c r="B3144" s="330"/>
      <c r="C3144" s="330"/>
      <c r="D3144" s="330"/>
      <c r="E3144" s="330"/>
      <c r="F3144" s="330"/>
    </row>
    <row r="3145" spans="2:6" x14ac:dyDescent="0.25">
      <c r="B3145" s="330"/>
      <c r="C3145" s="330"/>
      <c r="D3145" s="330"/>
      <c r="E3145" s="330"/>
      <c r="F3145" s="330"/>
    </row>
    <row r="3146" spans="2:6" x14ac:dyDescent="0.25">
      <c r="B3146" s="330"/>
      <c r="C3146" s="330"/>
      <c r="D3146" s="330"/>
      <c r="E3146" s="330"/>
      <c r="F3146" s="330"/>
    </row>
    <row r="3147" spans="2:6" x14ac:dyDescent="0.25">
      <c r="B3147" s="330"/>
      <c r="C3147" s="330"/>
      <c r="D3147" s="330"/>
      <c r="E3147" s="330"/>
      <c r="F3147" s="330"/>
    </row>
    <row r="3148" spans="2:6" x14ac:dyDescent="0.25">
      <c r="B3148" s="330"/>
      <c r="C3148" s="330"/>
      <c r="D3148" s="330"/>
      <c r="E3148" s="330"/>
      <c r="F3148" s="330"/>
    </row>
    <row r="3149" spans="2:6" x14ac:dyDescent="0.25">
      <c r="B3149" s="330"/>
      <c r="C3149" s="330"/>
      <c r="D3149" s="330"/>
      <c r="E3149" s="330"/>
      <c r="F3149" s="330"/>
    </row>
    <row r="3150" spans="2:6" x14ac:dyDescent="0.25">
      <c r="B3150" s="330"/>
      <c r="C3150" s="330"/>
      <c r="D3150" s="330"/>
      <c r="E3150" s="330"/>
      <c r="F3150" s="330"/>
    </row>
    <row r="3151" spans="2:6" x14ac:dyDescent="0.25">
      <c r="B3151" s="330"/>
      <c r="C3151" s="330"/>
      <c r="D3151" s="330"/>
      <c r="E3151" s="330"/>
      <c r="F3151" s="330"/>
    </row>
    <row r="3152" spans="2:6" x14ac:dyDescent="0.25">
      <c r="B3152" s="330"/>
      <c r="C3152" s="330"/>
      <c r="D3152" s="330"/>
      <c r="E3152" s="330"/>
      <c r="F3152" s="330"/>
    </row>
    <row r="3153" spans="2:6" x14ac:dyDescent="0.25">
      <c r="B3153" s="330"/>
      <c r="C3153" s="330"/>
      <c r="D3153" s="330"/>
      <c r="E3153" s="330"/>
      <c r="F3153" s="330"/>
    </row>
    <row r="3154" spans="2:6" x14ac:dyDescent="0.25">
      <c r="B3154" s="330"/>
      <c r="C3154" s="330"/>
      <c r="D3154" s="330"/>
      <c r="E3154" s="330"/>
      <c r="F3154" s="330"/>
    </row>
    <row r="3155" spans="2:6" x14ac:dyDescent="0.25">
      <c r="B3155" s="330"/>
      <c r="C3155" s="330"/>
      <c r="D3155" s="330"/>
      <c r="E3155" s="330"/>
      <c r="F3155" s="330"/>
    </row>
    <row r="3156" spans="2:6" x14ac:dyDescent="0.25">
      <c r="B3156" s="330"/>
      <c r="C3156" s="330"/>
      <c r="D3156" s="330"/>
      <c r="E3156" s="330"/>
      <c r="F3156" s="330"/>
    </row>
    <row r="3157" spans="2:6" x14ac:dyDescent="0.25">
      <c r="B3157" s="330"/>
      <c r="C3157" s="330"/>
      <c r="D3157" s="330"/>
      <c r="E3157" s="330"/>
      <c r="F3157" s="330"/>
    </row>
    <row r="3158" spans="2:6" x14ac:dyDescent="0.25">
      <c r="B3158" s="330"/>
      <c r="C3158" s="330"/>
      <c r="D3158" s="330"/>
      <c r="E3158" s="330"/>
      <c r="F3158" s="330"/>
    </row>
    <row r="3159" spans="2:6" x14ac:dyDescent="0.25">
      <c r="B3159" s="330"/>
      <c r="C3159" s="330"/>
      <c r="D3159" s="330"/>
      <c r="E3159" s="330"/>
      <c r="F3159" s="330"/>
    </row>
    <row r="3160" spans="2:6" x14ac:dyDescent="0.25">
      <c r="B3160" s="330"/>
      <c r="C3160" s="330"/>
      <c r="D3160" s="330"/>
      <c r="E3160" s="330"/>
      <c r="F3160" s="330"/>
    </row>
    <row r="3161" spans="2:6" x14ac:dyDescent="0.25">
      <c r="B3161" s="330"/>
      <c r="C3161" s="330"/>
      <c r="D3161" s="330"/>
      <c r="E3161" s="330"/>
      <c r="F3161" s="330"/>
    </row>
    <row r="3162" spans="2:6" x14ac:dyDescent="0.25">
      <c r="B3162" s="330"/>
      <c r="C3162" s="330"/>
      <c r="D3162" s="330"/>
      <c r="E3162" s="330"/>
      <c r="F3162" s="330"/>
    </row>
    <row r="3163" spans="2:6" x14ac:dyDescent="0.25">
      <c r="B3163" s="330"/>
      <c r="C3163" s="330"/>
      <c r="D3163" s="330"/>
      <c r="E3163" s="330"/>
      <c r="F3163" s="330"/>
    </row>
    <row r="3164" spans="2:6" x14ac:dyDescent="0.25">
      <c r="B3164" s="330"/>
      <c r="C3164" s="330"/>
      <c r="D3164" s="330"/>
      <c r="E3164" s="330"/>
      <c r="F3164" s="330"/>
    </row>
    <row r="3165" spans="2:6" x14ac:dyDescent="0.25">
      <c r="B3165" s="330"/>
      <c r="C3165" s="330"/>
      <c r="D3165" s="330"/>
      <c r="E3165" s="330"/>
      <c r="F3165" s="330"/>
    </row>
    <row r="3166" spans="2:6" x14ac:dyDescent="0.25">
      <c r="B3166" s="330"/>
      <c r="C3166" s="330"/>
      <c r="D3166" s="330"/>
      <c r="E3166" s="330"/>
      <c r="F3166" s="330"/>
    </row>
    <row r="3167" spans="2:6" x14ac:dyDescent="0.25">
      <c r="B3167" s="330"/>
      <c r="C3167" s="330"/>
      <c r="D3167" s="330"/>
      <c r="E3167" s="330"/>
      <c r="F3167" s="330"/>
    </row>
    <row r="3168" spans="2:6" x14ac:dyDescent="0.25">
      <c r="B3168" s="330"/>
      <c r="C3168" s="330"/>
      <c r="D3168" s="330"/>
      <c r="E3168" s="330"/>
      <c r="F3168" s="330"/>
    </row>
    <row r="3169" spans="2:6" x14ac:dyDescent="0.25">
      <c r="B3169" s="330"/>
      <c r="C3169" s="330"/>
      <c r="D3169" s="330"/>
      <c r="E3169" s="330"/>
      <c r="F3169" s="330"/>
    </row>
    <row r="3170" spans="2:6" x14ac:dyDescent="0.25">
      <c r="B3170" s="330"/>
      <c r="C3170" s="330"/>
      <c r="D3170" s="330"/>
      <c r="E3170" s="330"/>
      <c r="F3170" s="330"/>
    </row>
    <row r="3171" spans="2:6" x14ac:dyDescent="0.25">
      <c r="B3171" s="330"/>
      <c r="C3171" s="330"/>
      <c r="D3171" s="330"/>
      <c r="E3171" s="330"/>
      <c r="F3171" s="330"/>
    </row>
    <row r="3172" spans="2:6" x14ac:dyDescent="0.25">
      <c r="B3172" s="330"/>
      <c r="C3172" s="330"/>
      <c r="D3172" s="330"/>
      <c r="E3172" s="330"/>
      <c r="F3172" s="330"/>
    </row>
    <row r="3173" spans="2:6" x14ac:dyDescent="0.25">
      <c r="B3173" s="330"/>
      <c r="C3173" s="330"/>
      <c r="D3173" s="330"/>
      <c r="E3173" s="330"/>
      <c r="F3173" s="330"/>
    </row>
    <row r="3174" spans="2:6" x14ac:dyDescent="0.25">
      <c r="B3174" s="330"/>
      <c r="C3174" s="330"/>
      <c r="D3174" s="330"/>
      <c r="E3174" s="330"/>
      <c r="F3174" s="330"/>
    </row>
    <row r="3175" spans="2:6" x14ac:dyDescent="0.25">
      <c r="B3175" s="330"/>
      <c r="C3175" s="330"/>
      <c r="D3175" s="330"/>
      <c r="E3175" s="330"/>
      <c r="F3175" s="330"/>
    </row>
    <row r="3176" spans="2:6" x14ac:dyDescent="0.25">
      <c r="B3176" s="330"/>
      <c r="C3176" s="330"/>
      <c r="D3176" s="330"/>
      <c r="E3176" s="330"/>
      <c r="F3176" s="330"/>
    </row>
    <row r="3177" spans="2:6" x14ac:dyDescent="0.25">
      <c r="B3177" s="330"/>
      <c r="C3177" s="330"/>
      <c r="D3177" s="330"/>
      <c r="E3177" s="330"/>
      <c r="F3177" s="330"/>
    </row>
    <row r="3178" spans="2:6" x14ac:dyDescent="0.25">
      <c r="B3178" s="330"/>
      <c r="C3178" s="330"/>
      <c r="D3178" s="330"/>
      <c r="E3178" s="330"/>
      <c r="F3178" s="330"/>
    </row>
    <row r="3179" spans="2:6" x14ac:dyDescent="0.25">
      <c r="B3179" s="330"/>
      <c r="C3179" s="330"/>
      <c r="D3179" s="330"/>
      <c r="E3179" s="330"/>
      <c r="F3179" s="330"/>
    </row>
    <row r="3180" spans="2:6" x14ac:dyDescent="0.25">
      <c r="B3180" s="330"/>
      <c r="C3180" s="330"/>
      <c r="D3180" s="330"/>
      <c r="E3180" s="330"/>
      <c r="F3180" s="330"/>
    </row>
    <row r="3181" spans="2:6" x14ac:dyDescent="0.25">
      <c r="B3181" s="330"/>
      <c r="C3181" s="330"/>
      <c r="D3181" s="330"/>
      <c r="E3181" s="330"/>
      <c r="F3181" s="330"/>
    </row>
    <row r="3182" spans="2:6" x14ac:dyDescent="0.25">
      <c r="B3182" s="330"/>
      <c r="C3182" s="330"/>
      <c r="D3182" s="330"/>
      <c r="E3182" s="330"/>
      <c r="F3182" s="330"/>
    </row>
    <row r="3183" spans="2:6" x14ac:dyDescent="0.25">
      <c r="B3183" s="330"/>
      <c r="C3183" s="330"/>
      <c r="D3183" s="330"/>
      <c r="E3183" s="330"/>
      <c r="F3183" s="330"/>
    </row>
    <row r="3184" spans="2:6" x14ac:dyDescent="0.25">
      <c r="B3184" s="330"/>
      <c r="C3184" s="330"/>
      <c r="D3184" s="330"/>
      <c r="E3184" s="330"/>
      <c r="F3184" s="330"/>
    </row>
    <row r="3185" spans="2:6" x14ac:dyDescent="0.25">
      <c r="B3185" s="330"/>
      <c r="C3185" s="330"/>
      <c r="D3185" s="330"/>
      <c r="E3185" s="330"/>
      <c r="F3185" s="330"/>
    </row>
    <row r="3186" spans="2:6" x14ac:dyDescent="0.25">
      <c r="B3186" s="330"/>
      <c r="C3186" s="330"/>
      <c r="D3186" s="330"/>
      <c r="E3186" s="330"/>
      <c r="F3186" s="330"/>
    </row>
    <row r="3187" spans="2:6" x14ac:dyDescent="0.25">
      <c r="B3187" s="330"/>
      <c r="C3187" s="330"/>
      <c r="D3187" s="330"/>
      <c r="E3187" s="330"/>
      <c r="F3187" s="330"/>
    </row>
    <row r="3188" spans="2:6" x14ac:dyDescent="0.25">
      <c r="B3188" s="330"/>
      <c r="C3188" s="330"/>
      <c r="D3188" s="330"/>
      <c r="E3188" s="330"/>
      <c r="F3188" s="330"/>
    </row>
    <row r="3189" spans="2:6" x14ac:dyDescent="0.25">
      <c r="B3189" s="330"/>
      <c r="C3189" s="330"/>
      <c r="D3189" s="330"/>
      <c r="E3189" s="330"/>
      <c r="F3189" s="330"/>
    </row>
    <row r="3190" spans="2:6" x14ac:dyDescent="0.25">
      <c r="B3190" s="330"/>
      <c r="C3190" s="330"/>
      <c r="D3190" s="330"/>
      <c r="E3190" s="330"/>
      <c r="F3190" s="330"/>
    </row>
    <row r="3191" spans="2:6" x14ac:dyDescent="0.25">
      <c r="B3191" s="330"/>
      <c r="C3191" s="330"/>
      <c r="D3191" s="330"/>
      <c r="E3191" s="330"/>
      <c r="F3191" s="330"/>
    </row>
    <row r="3192" spans="2:6" x14ac:dyDescent="0.25">
      <c r="B3192" s="330"/>
      <c r="C3192" s="330"/>
      <c r="D3192" s="330"/>
      <c r="E3192" s="330"/>
      <c r="F3192" s="330"/>
    </row>
    <row r="3193" spans="2:6" x14ac:dyDescent="0.25">
      <c r="B3193" s="330"/>
      <c r="C3193" s="330"/>
      <c r="D3193" s="330"/>
      <c r="E3193" s="330"/>
      <c r="F3193" s="330"/>
    </row>
    <row r="3194" spans="2:6" x14ac:dyDescent="0.25">
      <c r="B3194" s="330"/>
      <c r="C3194" s="330"/>
      <c r="D3194" s="330"/>
      <c r="E3194" s="330"/>
      <c r="F3194" s="330"/>
    </row>
    <row r="3195" spans="2:6" x14ac:dyDescent="0.25">
      <c r="B3195" s="330"/>
      <c r="C3195" s="330"/>
      <c r="D3195" s="330"/>
      <c r="E3195" s="330"/>
      <c r="F3195" s="330"/>
    </row>
    <row r="3196" spans="2:6" x14ac:dyDescent="0.25">
      <c r="B3196" s="330"/>
      <c r="C3196" s="330"/>
      <c r="D3196" s="330"/>
      <c r="E3196" s="330"/>
      <c r="F3196" s="330"/>
    </row>
    <row r="3197" spans="2:6" x14ac:dyDescent="0.25">
      <c r="B3197" s="330"/>
      <c r="C3197" s="330"/>
      <c r="D3197" s="330"/>
      <c r="E3197" s="330"/>
      <c r="F3197" s="330"/>
    </row>
    <row r="3198" spans="2:6" x14ac:dyDescent="0.25">
      <c r="B3198" s="330"/>
      <c r="C3198" s="330"/>
      <c r="D3198" s="330"/>
      <c r="E3198" s="330"/>
      <c r="F3198" s="330"/>
    </row>
    <row r="3199" spans="2:6" x14ac:dyDescent="0.25">
      <c r="B3199" s="330"/>
      <c r="C3199" s="330"/>
      <c r="D3199" s="330"/>
      <c r="E3199" s="330"/>
      <c r="F3199" s="330"/>
    </row>
    <row r="3200" spans="2:6" x14ac:dyDescent="0.25">
      <c r="B3200" s="330"/>
      <c r="C3200" s="330"/>
      <c r="D3200" s="330"/>
      <c r="E3200" s="330"/>
      <c r="F3200" s="330"/>
    </row>
    <row r="3201" spans="2:6" x14ac:dyDescent="0.25">
      <c r="B3201" s="330"/>
      <c r="C3201" s="330"/>
      <c r="D3201" s="330"/>
      <c r="E3201" s="330"/>
      <c r="F3201" s="330"/>
    </row>
    <row r="3202" spans="2:6" x14ac:dyDescent="0.25">
      <c r="B3202" s="330"/>
      <c r="C3202" s="330"/>
      <c r="D3202" s="330"/>
      <c r="E3202" s="330"/>
      <c r="F3202" s="330"/>
    </row>
    <row r="3203" spans="2:6" x14ac:dyDescent="0.25">
      <c r="B3203" s="330"/>
      <c r="C3203" s="330"/>
      <c r="D3203" s="330"/>
      <c r="E3203" s="330"/>
      <c r="F3203" s="330"/>
    </row>
    <row r="3204" spans="2:6" x14ac:dyDescent="0.25">
      <c r="B3204" s="330"/>
      <c r="C3204" s="330"/>
      <c r="D3204" s="330"/>
      <c r="E3204" s="330"/>
      <c r="F3204" s="330"/>
    </row>
    <row r="3205" spans="2:6" x14ac:dyDescent="0.25">
      <c r="B3205" s="330"/>
      <c r="C3205" s="330"/>
      <c r="D3205" s="330"/>
      <c r="E3205" s="330"/>
      <c r="F3205" s="330"/>
    </row>
    <row r="3206" spans="2:6" x14ac:dyDescent="0.25">
      <c r="B3206" s="330"/>
      <c r="C3206" s="330"/>
      <c r="D3206" s="330"/>
      <c r="E3206" s="330"/>
      <c r="F3206" s="330"/>
    </row>
    <row r="3207" spans="2:6" x14ac:dyDescent="0.25">
      <c r="B3207" s="330"/>
      <c r="C3207" s="330"/>
      <c r="D3207" s="330"/>
      <c r="E3207" s="330"/>
      <c r="F3207" s="330"/>
    </row>
    <row r="3208" spans="2:6" x14ac:dyDescent="0.25">
      <c r="B3208" s="330"/>
      <c r="C3208" s="330"/>
      <c r="D3208" s="330"/>
      <c r="E3208" s="330"/>
      <c r="F3208" s="330"/>
    </row>
    <row r="3209" spans="2:6" x14ac:dyDescent="0.25">
      <c r="B3209" s="330"/>
      <c r="C3209" s="330"/>
      <c r="D3209" s="330"/>
      <c r="E3209" s="330"/>
      <c r="F3209" s="330"/>
    </row>
    <row r="3210" spans="2:6" x14ac:dyDescent="0.25">
      <c r="B3210" s="330"/>
      <c r="C3210" s="330"/>
      <c r="D3210" s="330"/>
      <c r="E3210" s="330"/>
      <c r="F3210" s="330"/>
    </row>
    <row r="3211" spans="2:6" x14ac:dyDescent="0.25">
      <c r="B3211" s="330"/>
      <c r="C3211" s="330"/>
      <c r="D3211" s="330"/>
      <c r="E3211" s="330"/>
      <c r="F3211" s="330"/>
    </row>
    <row r="3212" spans="2:6" x14ac:dyDescent="0.25">
      <c r="B3212" s="330"/>
      <c r="C3212" s="330"/>
      <c r="D3212" s="330"/>
      <c r="E3212" s="330"/>
      <c r="F3212" s="330"/>
    </row>
    <row r="3213" spans="2:6" x14ac:dyDescent="0.25">
      <c r="B3213" s="330"/>
      <c r="C3213" s="330"/>
      <c r="D3213" s="330"/>
      <c r="E3213" s="330"/>
      <c r="F3213" s="330"/>
    </row>
    <row r="3214" spans="2:6" x14ac:dyDescent="0.25">
      <c r="B3214" s="330"/>
      <c r="C3214" s="330"/>
      <c r="D3214" s="330"/>
      <c r="E3214" s="330"/>
      <c r="F3214" s="330"/>
    </row>
    <row r="3215" spans="2:6" x14ac:dyDescent="0.25">
      <c r="B3215" s="330"/>
      <c r="C3215" s="330"/>
      <c r="D3215" s="330"/>
      <c r="E3215" s="330"/>
      <c r="F3215" s="330"/>
    </row>
    <row r="3216" spans="2:6" x14ac:dyDescent="0.25">
      <c r="B3216" s="330"/>
      <c r="C3216" s="330"/>
      <c r="D3216" s="330"/>
      <c r="E3216" s="330"/>
      <c r="F3216" s="330"/>
    </row>
    <row r="3217" spans="2:6" x14ac:dyDescent="0.25">
      <c r="B3217" s="330"/>
      <c r="C3217" s="330"/>
      <c r="D3217" s="330"/>
      <c r="E3217" s="330"/>
      <c r="F3217" s="330"/>
    </row>
    <row r="3218" spans="2:6" x14ac:dyDescent="0.25">
      <c r="B3218" s="330"/>
      <c r="C3218" s="330"/>
      <c r="D3218" s="330"/>
      <c r="E3218" s="330"/>
      <c r="F3218" s="330"/>
    </row>
    <row r="3219" spans="2:6" x14ac:dyDescent="0.25">
      <c r="B3219" s="330"/>
      <c r="C3219" s="330"/>
      <c r="D3219" s="330"/>
      <c r="E3219" s="330"/>
      <c r="F3219" s="330"/>
    </row>
    <row r="3220" spans="2:6" x14ac:dyDescent="0.25">
      <c r="B3220" s="330"/>
      <c r="C3220" s="330"/>
      <c r="D3220" s="330"/>
      <c r="E3220" s="330"/>
      <c r="F3220" s="330"/>
    </row>
    <row r="3221" spans="2:6" x14ac:dyDescent="0.25">
      <c r="B3221" s="330"/>
      <c r="C3221" s="330"/>
      <c r="D3221" s="330"/>
      <c r="E3221" s="330"/>
      <c r="F3221" s="330"/>
    </row>
    <row r="3222" spans="2:6" x14ac:dyDescent="0.25">
      <c r="B3222" s="330"/>
      <c r="C3222" s="330"/>
      <c r="D3222" s="330"/>
      <c r="E3222" s="330"/>
      <c r="F3222" s="330"/>
    </row>
    <row r="3223" spans="2:6" x14ac:dyDescent="0.25">
      <c r="B3223" s="330"/>
      <c r="C3223" s="330"/>
      <c r="D3223" s="330"/>
      <c r="E3223" s="330"/>
      <c r="F3223" s="330"/>
    </row>
    <row r="3224" spans="2:6" x14ac:dyDescent="0.25">
      <c r="B3224" s="330"/>
      <c r="C3224" s="330"/>
      <c r="D3224" s="330"/>
      <c r="E3224" s="330"/>
      <c r="F3224" s="330"/>
    </row>
    <row r="3225" spans="2:6" x14ac:dyDescent="0.25">
      <c r="B3225" s="330"/>
      <c r="C3225" s="330"/>
      <c r="D3225" s="330"/>
      <c r="E3225" s="330"/>
      <c r="F3225" s="330"/>
    </row>
    <row r="3226" spans="2:6" x14ac:dyDescent="0.25">
      <c r="B3226" s="330"/>
      <c r="C3226" s="330"/>
      <c r="D3226" s="330"/>
      <c r="E3226" s="330"/>
      <c r="F3226" s="330"/>
    </row>
    <row r="3227" spans="2:6" x14ac:dyDescent="0.25">
      <c r="B3227" s="330"/>
      <c r="C3227" s="330"/>
      <c r="D3227" s="330"/>
      <c r="E3227" s="330"/>
      <c r="F3227" s="330"/>
    </row>
    <row r="3228" spans="2:6" x14ac:dyDescent="0.25">
      <c r="B3228" s="330"/>
      <c r="C3228" s="330"/>
      <c r="D3228" s="330"/>
      <c r="E3228" s="330"/>
      <c r="F3228" s="330"/>
    </row>
    <row r="3229" spans="2:6" x14ac:dyDescent="0.25">
      <c r="B3229" s="330"/>
      <c r="C3229" s="330"/>
      <c r="D3229" s="330"/>
      <c r="E3229" s="330"/>
      <c r="F3229" s="330"/>
    </row>
    <row r="3230" spans="2:6" x14ac:dyDescent="0.25">
      <c r="B3230" s="330"/>
      <c r="C3230" s="330"/>
      <c r="D3230" s="330"/>
      <c r="E3230" s="330"/>
      <c r="F3230" s="330"/>
    </row>
    <row r="3231" spans="2:6" x14ac:dyDescent="0.25">
      <c r="B3231" s="330"/>
      <c r="C3231" s="330"/>
      <c r="D3231" s="330"/>
      <c r="E3231" s="330"/>
      <c r="F3231" s="330"/>
    </row>
    <row r="3232" spans="2:6" x14ac:dyDescent="0.25">
      <c r="B3232" s="330"/>
      <c r="C3232" s="330"/>
      <c r="D3232" s="330"/>
      <c r="E3232" s="330"/>
      <c r="F3232" s="330"/>
    </row>
    <row r="3233" spans="2:6" x14ac:dyDescent="0.25">
      <c r="B3233" s="330"/>
      <c r="C3233" s="330"/>
      <c r="D3233" s="330"/>
      <c r="E3233" s="330"/>
      <c r="F3233" s="330"/>
    </row>
    <row r="3234" spans="2:6" x14ac:dyDescent="0.25">
      <c r="B3234" s="330"/>
      <c r="C3234" s="330"/>
      <c r="D3234" s="330"/>
      <c r="E3234" s="330"/>
      <c r="F3234" s="330"/>
    </row>
    <row r="3235" spans="2:6" x14ac:dyDescent="0.25">
      <c r="B3235" s="330"/>
      <c r="C3235" s="330"/>
      <c r="D3235" s="330"/>
      <c r="E3235" s="330"/>
      <c r="F3235" s="330"/>
    </row>
    <row r="3236" spans="2:6" x14ac:dyDescent="0.25">
      <c r="B3236" s="330"/>
      <c r="C3236" s="330"/>
      <c r="D3236" s="330"/>
      <c r="E3236" s="330"/>
      <c r="F3236" s="330"/>
    </row>
    <row r="3237" spans="2:6" x14ac:dyDescent="0.25">
      <c r="B3237" s="330"/>
      <c r="C3237" s="330"/>
      <c r="D3237" s="330"/>
      <c r="E3237" s="330"/>
      <c r="F3237" s="330"/>
    </row>
    <row r="3238" spans="2:6" x14ac:dyDescent="0.25">
      <c r="B3238" s="330"/>
      <c r="C3238" s="330"/>
      <c r="D3238" s="330"/>
      <c r="E3238" s="330"/>
      <c r="F3238" s="330"/>
    </row>
    <row r="3239" spans="2:6" x14ac:dyDescent="0.25">
      <c r="B3239" s="330"/>
      <c r="C3239" s="330"/>
      <c r="D3239" s="330"/>
      <c r="E3239" s="330"/>
      <c r="F3239" s="330"/>
    </row>
    <row r="3240" spans="2:6" x14ac:dyDescent="0.25">
      <c r="B3240" s="330"/>
      <c r="C3240" s="330"/>
      <c r="D3240" s="330"/>
      <c r="E3240" s="330"/>
      <c r="F3240" s="330"/>
    </row>
    <row r="3241" spans="2:6" x14ac:dyDescent="0.25">
      <c r="B3241" s="330"/>
      <c r="C3241" s="330"/>
      <c r="D3241" s="330"/>
      <c r="E3241" s="330"/>
      <c r="F3241" s="330"/>
    </row>
    <row r="3242" spans="2:6" x14ac:dyDescent="0.25">
      <c r="B3242" s="330"/>
      <c r="C3242" s="330"/>
      <c r="D3242" s="330"/>
      <c r="E3242" s="330"/>
      <c r="F3242" s="330"/>
    </row>
    <row r="3243" spans="2:6" x14ac:dyDescent="0.25">
      <c r="B3243" s="330"/>
      <c r="C3243" s="330"/>
      <c r="D3243" s="330"/>
      <c r="E3243" s="330"/>
      <c r="F3243" s="330"/>
    </row>
    <row r="3244" spans="2:6" x14ac:dyDescent="0.25">
      <c r="B3244" s="330"/>
      <c r="C3244" s="330"/>
      <c r="D3244" s="330"/>
      <c r="E3244" s="330"/>
      <c r="F3244" s="330"/>
    </row>
    <row r="3245" spans="2:6" x14ac:dyDescent="0.25">
      <c r="B3245" s="330"/>
      <c r="C3245" s="330"/>
      <c r="D3245" s="330"/>
      <c r="E3245" s="330"/>
      <c r="F3245" s="330"/>
    </row>
    <row r="3246" spans="2:6" x14ac:dyDescent="0.25">
      <c r="B3246" s="330"/>
      <c r="C3246" s="330"/>
      <c r="D3246" s="330"/>
      <c r="E3246" s="330"/>
      <c r="F3246" s="330"/>
    </row>
    <row r="3247" spans="2:6" x14ac:dyDescent="0.25">
      <c r="B3247" s="330"/>
      <c r="C3247" s="330"/>
      <c r="D3247" s="330"/>
      <c r="E3247" s="330"/>
      <c r="F3247" s="330"/>
    </row>
    <row r="3248" spans="2:6" x14ac:dyDescent="0.25">
      <c r="B3248" s="330"/>
      <c r="C3248" s="330"/>
      <c r="D3248" s="330"/>
      <c r="E3248" s="330"/>
      <c r="F3248" s="330"/>
    </row>
    <row r="3249" spans="2:6" x14ac:dyDescent="0.25">
      <c r="B3249" s="330"/>
      <c r="C3249" s="330"/>
      <c r="D3249" s="330"/>
      <c r="E3249" s="330"/>
      <c r="F3249" s="330"/>
    </row>
    <row r="3250" spans="2:6" x14ac:dyDescent="0.25">
      <c r="B3250" s="330"/>
      <c r="C3250" s="330"/>
      <c r="D3250" s="330"/>
      <c r="E3250" s="330"/>
      <c r="F3250" s="330"/>
    </row>
    <row r="3251" spans="2:6" x14ac:dyDescent="0.25">
      <c r="B3251" s="330"/>
      <c r="C3251" s="330"/>
      <c r="D3251" s="330"/>
      <c r="E3251" s="330"/>
      <c r="F3251" s="330"/>
    </row>
    <row r="3252" spans="2:6" x14ac:dyDescent="0.25">
      <c r="B3252" s="330"/>
      <c r="C3252" s="330"/>
      <c r="D3252" s="330"/>
      <c r="E3252" s="330"/>
      <c r="F3252" s="330"/>
    </row>
    <row r="3253" spans="2:6" x14ac:dyDescent="0.25">
      <c r="B3253" s="330"/>
      <c r="C3253" s="330"/>
      <c r="D3253" s="330"/>
      <c r="E3253" s="330"/>
      <c r="F3253" s="330"/>
    </row>
    <row r="3254" spans="2:6" x14ac:dyDescent="0.25">
      <c r="B3254" s="330"/>
      <c r="C3254" s="330"/>
      <c r="D3254" s="330"/>
      <c r="E3254" s="330"/>
      <c r="F3254" s="330"/>
    </row>
    <row r="3255" spans="2:6" x14ac:dyDescent="0.25">
      <c r="B3255" s="330"/>
      <c r="C3255" s="330"/>
      <c r="D3255" s="330"/>
      <c r="E3255" s="330"/>
      <c r="F3255" s="330"/>
    </row>
    <row r="3256" spans="2:6" x14ac:dyDescent="0.25">
      <c r="B3256" s="330"/>
      <c r="C3256" s="330"/>
      <c r="D3256" s="330"/>
      <c r="E3256" s="330"/>
      <c r="F3256" s="330"/>
    </row>
    <row r="3257" spans="2:6" x14ac:dyDescent="0.25">
      <c r="B3257" s="330"/>
      <c r="C3257" s="330"/>
      <c r="D3257" s="330"/>
      <c r="E3257" s="330"/>
      <c r="F3257" s="330"/>
    </row>
    <row r="3258" spans="2:6" x14ac:dyDescent="0.25">
      <c r="B3258" s="330"/>
      <c r="C3258" s="330"/>
      <c r="D3258" s="330"/>
      <c r="E3258" s="330"/>
      <c r="F3258" s="330"/>
    </row>
    <row r="3259" spans="2:6" x14ac:dyDescent="0.25">
      <c r="B3259" s="330"/>
      <c r="C3259" s="330"/>
      <c r="D3259" s="330"/>
      <c r="E3259" s="330"/>
      <c r="F3259" s="330"/>
    </row>
    <row r="3260" spans="2:6" x14ac:dyDescent="0.25">
      <c r="B3260" s="330"/>
      <c r="C3260" s="330"/>
      <c r="D3260" s="330"/>
      <c r="E3260" s="330"/>
      <c r="F3260" s="330"/>
    </row>
    <row r="3261" spans="2:6" x14ac:dyDescent="0.25">
      <c r="B3261" s="330"/>
      <c r="C3261" s="330"/>
      <c r="D3261" s="330"/>
      <c r="E3261" s="330"/>
      <c r="F3261" s="330"/>
    </row>
    <row r="3262" spans="2:6" x14ac:dyDescent="0.25">
      <c r="B3262" s="330"/>
      <c r="C3262" s="330"/>
      <c r="D3262" s="330"/>
      <c r="E3262" s="330"/>
      <c r="F3262" s="330"/>
    </row>
    <row r="3263" spans="2:6" x14ac:dyDescent="0.25">
      <c r="B3263" s="330"/>
      <c r="C3263" s="330"/>
      <c r="D3263" s="330"/>
      <c r="E3263" s="330"/>
      <c r="F3263" s="330"/>
    </row>
    <row r="3264" spans="2:6" x14ac:dyDescent="0.25">
      <c r="B3264" s="330"/>
      <c r="C3264" s="330"/>
      <c r="D3264" s="330"/>
      <c r="E3264" s="330"/>
      <c r="F3264" s="330"/>
    </row>
    <row r="3265" spans="2:6" x14ac:dyDescent="0.25">
      <c r="B3265" s="330"/>
      <c r="C3265" s="330"/>
      <c r="D3265" s="330"/>
      <c r="E3265" s="330"/>
      <c r="F3265" s="330"/>
    </row>
    <row r="3266" spans="2:6" x14ac:dyDescent="0.25">
      <c r="B3266" s="330"/>
      <c r="C3266" s="330"/>
      <c r="D3266" s="330"/>
      <c r="E3266" s="330"/>
      <c r="F3266" s="330"/>
    </row>
    <row r="3267" spans="2:6" x14ac:dyDescent="0.25">
      <c r="B3267" s="330"/>
      <c r="C3267" s="330"/>
      <c r="D3267" s="330"/>
      <c r="E3267" s="330"/>
      <c r="F3267" s="330"/>
    </row>
    <row r="3268" spans="2:6" x14ac:dyDescent="0.25">
      <c r="B3268" s="330"/>
      <c r="C3268" s="330"/>
      <c r="D3268" s="330"/>
      <c r="E3268" s="330"/>
      <c r="F3268" s="330"/>
    </row>
    <row r="3269" spans="2:6" x14ac:dyDescent="0.25">
      <c r="B3269" s="330"/>
      <c r="C3269" s="330"/>
      <c r="D3269" s="330"/>
      <c r="E3269" s="330"/>
      <c r="F3269" s="330"/>
    </row>
    <row r="3270" spans="2:6" x14ac:dyDescent="0.25">
      <c r="B3270" s="330"/>
      <c r="C3270" s="330"/>
      <c r="D3270" s="330"/>
      <c r="E3270" s="330"/>
      <c r="F3270" s="330"/>
    </row>
    <row r="3271" spans="2:6" x14ac:dyDescent="0.25">
      <c r="B3271" s="330"/>
      <c r="C3271" s="330"/>
      <c r="D3271" s="330"/>
      <c r="E3271" s="330"/>
      <c r="F3271" s="330"/>
    </row>
    <row r="3272" spans="2:6" x14ac:dyDescent="0.25">
      <c r="B3272" s="330"/>
      <c r="C3272" s="330"/>
      <c r="D3272" s="330"/>
      <c r="E3272" s="330"/>
      <c r="F3272" s="330"/>
    </row>
    <row r="3273" spans="2:6" x14ac:dyDescent="0.25">
      <c r="B3273" s="330"/>
      <c r="C3273" s="330"/>
      <c r="D3273" s="330"/>
      <c r="E3273" s="330"/>
      <c r="F3273" s="330"/>
    </row>
    <row r="3274" spans="2:6" x14ac:dyDescent="0.25">
      <c r="B3274" s="330"/>
      <c r="C3274" s="330"/>
      <c r="D3274" s="330"/>
      <c r="E3274" s="330"/>
      <c r="F3274" s="330"/>
    </row>
    <row r="3275" spans="2:6" x14ac:dyDescent="0.25">
      <c r="B3275" s="330"/>
      <c r="C3275" s="330"/>
      <c r="D3275" s="330"/>
      <c r="E3275" s="330"/>
      <c r="F3275" s="330"/>
    </row>
    <row r="3276" spans="2:6" x14ac:dyDescent="0.25">
      <c r="B3276" s="330"/>
      <c r="C3276" s="330"/>
      <c r="D3276" s="330"/>
      <c r="E3276" s="330"/>
      <c r="F3276" s="330"/>
    </row>
    <row r="3277" spans="2:6" x14ac:dyDescent="0.25">
      <c r="B3277" s="330"/>
      <c r="C3277" s="330"/>
      <c r="D3277" s="330"/>
      <c r="E3277" s="330"/>
      <c r="F3277" s="330"/>
    </row>
    <row r="3278" spans="2:6" x14ac:dyDescent="0.25">
      <c r="B3278" s="330"/>
      <c r="C3278" s="330"/>
      <c r="D3278" s="330"/>
      <c r="E3278" s="330"/>
      <c r="F3278" s="330"/>
    </row>
    <row r="3279" spans="2:6" x14ac:dyDescent="0.25">
      <c r="B3279" s="330"/>
      <c r="C3279" s="330"/>
      <c r="D3279" s="330"/>
      <c r="E3279" s="330"/>
      <c r="F3279" s="330"/>
    </row>
    <row r="3280" spans="2:6" x14ac:dyDescent="0.25">
      <c r="B3280" s="330"/>
      <c r="C3280" s="330"/>
      <c r="D3280" s="330"/>
      <c r="E3280" s="330"/>
      <c r="F3280" s="330"/>
    </row>
    <row r="3281" spans="2:6" x14ac:dyDescent="0.25">
      <c r="B3281" s="330"/>
      <c r="C3281" s="330"/>
      <c r="D3281" s="330"/>
      <c r="E3281" s="330"/>
      <c r="F3281" s="330"/>
    </row>
    <row r="3282" spans="2:6" x14ac:dyDescent="0.25">
      <c r="B3282" s="330"/>
      <c r="C3282" s="330"/>
      <c r="D3282" s="330"/>
      <c r="E3282" s="330"/>
      <c r="F3282" s="330"/>
    </row>
    <row r="3283" spans="2:6" x14ac:dyDescent="0.25">
      <c r="B3283" s="330"/>
      <c r="C3283" s="330"/>
      <c r="D3283" s="330"/>
      <c r="E3283" s="330"/>
      <c r="F3283" s="330"/>
    </row>
    <row r="3284" spans="2:6" x14ac:dyDescent="0.25">
      <c r="B3284" s="330"/>
      <c r="C3284" s="330"/>
      <c r="D3284" s="330"/>
      <c r="E3284" s="330"/>
      <c r="F3284" s="330"/>
    </row>
    <row r="3285" spans="2:6" x14ac:dyDescent="0.25">
      <c r="B3285" s="330"/>
      <c r="C3285" s="330"/>
      <c r="D3285" s="330"/>
      <c r="E3285" s="330"/>
      <c r="F3285" s="330"/>
    </row>
    <row r="3286" spans="2:6" x14ac:dyDescent="0.25">
      <c r="B3286" s="330"/>
      <c r="C3286" s="330"/>
      <c r="D3286" s="330"/>
      <c r="E3286" s="330"/>
      <c r="F3286" s="330"/>
    </row>
    <row r="3287" spans="2:6" x14ac:dyDescent="0.25">
      <c r="B3287" s="330"/>
      <c r="C3287" s="330"/>
      <c r="D3287" s="330"/>
      <c r="E3287" s="330"/>
      <c r="F3287" s="330"/>
    </row>
    <row r="3288" spans="2:6" x14ac:dyDescent="0.25">
      <c r="B3288" s="330"/>
      <c r="C3288" s="330"/>
      <c r="D3288" s="330"/>
      <c r="E3288" s="330"/>
      <c r="F3288" s="330"/>
    </row>
    <row r="3289" spans="2:6" x14ac:dyDescent="0.25">
      <c r="B3289" s="330"/>
      <c r="C3289" s="330"/>
      <c r="D3289" s="330"/>
      <c r="E3289" s="330"/>
      <c r="F3289" s="330"/>
    </row>
    <row r="3290" spans="2:6" x14ac:dyDescent="0.25">
      <c r="B3290" s="330"/>
      <c r="C3290" s="330"/>
      <c r="D3290" s="330"/>
      <c r="E3290" s="330"/>
      <c r="F3290" s="330"/>
    </row>
    <row r="3291" spans="2:6" x14ac:dyDescent="0.25">
      <c r="B3291" s="330"/>
      <c r="C3291" s="330"/>
      <c r="D3291" s="330"/>
      <c r="E3291" s="330"/>
      <c r="F3291" s="330"/>
    </row>
    <row r="3292" spans="2:6" x14ac:dyDescent="0.25">
      <c r="B3292" s="330"/>
      <c r="C3292" s="330"/>
      <c r="D3292" s="330"/>
      <c r="E3292" s="330"/>
      <c r="F3292" s="330"/>
    </row>
    <row r="3293" spans="2:6" x14ac:dyDescent="0.25">
      <c r="B3293" s="330"/>
      <c r="C3293" s="330"/>
      <c r="D3293" s="330"/>
      <c r="E3293" s="330"/>
      <c r="F3293" s="330"/>
    </row>
    <row r="3294" spans="2:6" x14ac:dyDescent="0.25">
      <c r="B3294" s="330"/>
      <c r="C3294" s="330"/>
      <c r="D3294" s="330"/>
      <c r="E3294" s="330"/>
      <c r="F3294" s="330"/>
    </row>
    <row r="3295" spans="2:6" x14ac:dyDescent="0.25">
      <c r="B3295" s="330"/>
      <c r="C3295" s="330"/>
      <c r="D3295" s="330"/>
      <c r="E3295" s="330"/>
      <c r="F3295" s="330"/>
    </row>
    <row r="3296" spans="2:6" x14ac:dyDescent="0.25">
      <c r="B3296" s="330"/>
      <c r="C3296" s="330"/>
      <c r="D3296" s="330"/>
      <c r="E3296" s="330"/>
      <c r="F3296" s="330"/>
    </row>
    <row r="3297" spans="2:6" x14ac:dyDescent="0.25">
      <c r="B3297" s="330"/>
      <c r="C3297" s="330"/>
      <c r="D3297" s="330"/>
      <c r="E3297" s="330"/>
      <c r="F3297" s="330"/>
    </row>
    <row r="3298" spans="2:6" x14ac:dyDescent="0.25">
      <c r="B3298" s="330"/>
      <c r="C3298" s="330"/>
      <c r="D3298" s="330"/>
      <c r="E3298" s="330"/>
      <c r="F3298" s="330"/>
    </row>
    <row r="3299" spans="2:6" x14ac:dyDescent="0.25">
      <c r="B3299" s="330"/>
      <c r="C3299" s="330"/>
      <c r="D3299" s="330"/>
      <c r="E3299" s="330"/>
      <c r="F3299" s="330"/>
    </row>
    <row r="3300" spans="2:6" x14ac:dyDescent="0.25">
      <c r="B3300" s="330"/>
      <c r="C3300" s="330"/>
      <c r="D3300" s="330"/>
      <c r="E3300" s="330"/>
      <c r="F3300" s="330"/>
    </row>
    <row r="3301" spans="2:6" x14ac:dyDescent="0.25">
      <c r="B3301" s="330"/>
      <c r="C3301" s="330"/>
      <c r="D3301" s="330"/>
      <c r="E3301" s="330"/>
      <c r="F3301" s="330"/>
    </row>
    <row r="3302" spans="2:6" x14ac:dyDescent="0.25">
      <c r="B3302" s="330"/>
      <c r="C3302" s="330"/>
      <c r="D3302" s="330"/>
      <c r="E3302" s="330"/>
      <c r="F3302" s="330"/>
    </row>
    <row r="3303" spans="2:6" x14ac:dyDescent="0.25">
      <c r="B3303" s="330"/>
      <c r="C3303" s="330"/>
      <c r="D3303" s="330"/>
      <c r="E3303" s="330"/>
      <c r="F3303" s="330"/>
    </row>
    <row r="3304" spans="2:6" x14ac:dyDescent="0.25">
      <c r="B3304" s="330"/>
      <c r="C3304" s="330"/>
      <c r="D3304" s="330"/>
      <c r="E3304" s="330"/>
      <c r="F3304" s="330"/>
    </row>
    <row r="3305" spans="2:6" x14ac:dyDescent="0.25">
      <c r="B3305" s="330"/>
      <c r="C3305" s="330"/>
      <c r="D3305" s="330"/>
      <c r="E3305" s="330"/>
      <c r="F3305" s="330"/>
    </row>
    <row r="3306" spans="2:6" x14ac:dyDescent="0.25">
      <c r="B3306" s="330"/>
      <c r="C3306" s="330"/>
      <c r="D3306" s="330"/>
      <c r="E3306" s="330"/>
      <c r="F3306" s="330"/>
    </row>
    <row r="3307" spans="2:6" x14ac:dyDescent="0.25">
      <c r="B3307" s="330"/>
      <c r="C3307" s="330"/>
      <c r="D3307" s="330"/>
      <c r="E3307" s="330"/>
      <c r="F3307" s="330"/>
    </row>
    <row r="3308" spans="2:6" x14ac:dyDescent="0.25">
      <c r="B3308" s="330"/>
      <c r="C3308" s="330"/>
      <c r="D3308" s="330"/>
      <c r="E3308" s="330"/>
      <c r="F3308" s="330"/>
    </row>
    <row r="3309" spans="2:6" x14ac:dyDescent="0.25">
      <c r="B3309" s="330"/>
      <c r="C3309" s="330"/>
      <c r="D3309" s="330"/>
      <c r="E3309" s="330"/>
      <c r="F3309" s="330"/>
    </row>
    <row r="3310" spans="2:6" x14ac:dyDescent="0.25">
      <c r="B3310" s="330"/>
      <c r="C3310" s="330"/>
      <c r="D3310" s="330"/>
      <c r="E3310" s="330"/>
      <c r="F3310" s="330"/>
    </row>
    <row r="3311" spans="2:6" x14ac:dyDescent="0.25">
      <c r="B3311" s="330"/>
      <c r="C3311" s="330"/>
      <c r="D3311" s="330"/>
      <c r="E3311" s="330"/>
      <c r="F3311" s="330"/>
    </row>
    <row r="3312" spans="2:6" x14ac:dyDescent="0.25">
      <c r="B3312" s="330"/>
      <c r="C3312" s="330"/>
      <c r="D3312" s="330"/>
      <c r="E3312" s="330"/>
      <c r="F3312" s="330"/>
    </row>
    <row r="3313" spans="2:6" x14ac:dyDescent="0.25">
      <c r="B3313" s="330"/>
      <c r="C3313" s="330"/>
      <c r="D3313" s="330"/>
      <c r="E3313" s="330"/>
      <c r="F3313" s="330"/>
    </row>
    <row r="3314" spans="2:6" x14ac:dyDescent="0.25">
      <c r="B3314" s="330"/>
      <c r="C3314" s="330"/>
      <c r="D3314" s="330"/>
      <c r="E3314" s="330"/>
      <c r="F3314" s="330"/>
    </row>
    <row r="3315" spans="2:6" x14ac:dyDescent="0.25">
      <c r="B3315" s="330"/>
      <c r="C3315" s="330"/>
      <c r="D3315" s="330"/>
      <c r="E3315" s="330"/>
      <c r="F3315" s="330"/>
    </row>
    <row r="3316" spans="2:6" x14ac:dyDescent="0.25">
      <c r="B3316" s="330"/>
      <c r="C3316" s="330"/>
      <c r="D3316" s="330"/>
      <c r="E3316" s="330"/>
      <c r="F3316" s="330"/>
    </row>
    <row r="3317" spans="2:6" x14ac:dyDescent="0.25">
      <c r="B3317" s="330"/>
      <c r="C3317" s="330"/>
      <c r="D3317" s="330"/>
      <c r="E3317" s="330"/>
      <c r="F3317" s="330"/>
    </row>
    <row r="3318" spans="2:6" x14ac:dyDescent="0.25">
      <c r="B3318" s="330"/>
      <c r="C3318" s="330"/>
      <c r="D3318" s="330"/>
      <c r="E3318" s="330"/>
      <c r="F3318" s="330"/>
    </row>
    <row r="3319" spans="2:6" x14ac:dyDescent="0.25">
      <c r="B3319" s="330"/>
      <c r="C3319" s="330"/>
      <c r="D3319" s="330"/>
      <c r="E3319" s="330"/>
      <c r="F3319" s="330"/>
    </row>
    <row r="3320" spans="2:6" x14ac:dyDescent="0.25">
      <c r="B3320" s="330"/>
      <c r="C3320" s="330"/>
      <c r="D3320" s="330"/>
      <c r="E3320" s="330"/>
      <c r="F3320" s="330"/>
    </row>
    <row r="3321" spans="2:6" x14ac:dyDescent="0.25">
      <c r="B3321" s="330"/>
      <c r="C3321" s="330"/>
      <c r="D3321" s="330"/>
      <c r="E3321" s="330"/>
      <c r="F3321" s="330"/>
    </row>
    <row r="3322" spans="2:6" x14ac:dyDescent="0.25">
      <c r="B3322" s="330"/>
      <c r="C3322" s="330"/>
      <c r="D3322" s="330"/>
      <c r="E3322" s="330"/>
      <c r="F3322" s="330"/>
    </row>
    <row r="3323" spans="2:6" x14ac:dyDescent="0.25">
      <c r="B3323" s="330"/>
      <c r="C3323" s="330"/>
      <c r="D3323" s="330"/>
      <c r="E3323" s="330"/>
      <c r="F3323" s="330"/>
    </row>
    <row r="3324" spans="2:6" x14ac:dyDescent="0.25">
      <c r="B3324" s="330"/>
      <c r="C3324" s="330"/>
      <c r="D3324" s="330"/>
      <c r="E3324" s="330"/>
      <c r="F3324" s="330"/>
    </row>
    <row r="3325" spans="2:6" x14ac:dyDescent="0.25">
      <c r="B3325" s="330"/>
      <c r="C3325" s="330"/>
      <c r="D3325" s="330"/>
      <c r="E3325" s="330"/>
      <c r="F3325" s="330"/>
    </row>
    <row r="3326" spans="2:6" x14ac:dyDescent="0.25">
      <c r="B3326" s="330"/>
      <c r="C3326" s="330"/>
      <c r="D3326" s="330"/>
      <c r="E3326" s="330"/>
      <c r="F3326" s="330"/>
    </row>
    <row r="3327" spans="2:6" x14ac:dyDescent="0.25">
      <c r="B3327" s="330"/>
      <c r="C3327" s="330"/>
      <c r="D3327" s="330"/>
      <c r="E3327" s="330"/>
      <c r="F3327" s="330"/>
    </row>
    <row r="3328" spans="2:6" x14ac:dyDescent="0.25">
      <c r="B3328" s="330"/>
      <c r="C3328" s="330"/>
      <c r="D3328" s="330"/>
      <c r="E3328" s="330"/>
      <c r="F3328" s="330"/>
    </row>
    <row r="3329" spans="2:6" x14ac:dyDescent="0.25">
      <c r="B3329" s="330"/>
      <c r="C3329" s="330"/>
      <c r="D3329" s="330"/>
      <c r="E3329" s="330"/>
      <c r="F3329" s="330"/>
    </row>
    <row r="3330" spans="2:6" x14ac:dyDescent="0.25">
      <c r="B3330" s="330"/>
      <c r="C3330" s="330"/>
      <c r="D3330" s="330"/>
      <c r="E3330" s="330"/>
      <c r="F3330" s="330"/>
    </row>
    <row r="3331" spans="2:6" x14ac:dyDescent="0.25">
      <c r="B3331" s="330"/>
      <c r="C3331" s="330"/>
      <c r="D3331" s="330"/>
      <c r="E3331" s="330"/>
      <c r="F3331" s="330"/>
    </row>
    <row r="3332" spans="2:6" x14ac:dyDescent="0.25">
      <c r="B3332" s="330"/>
      <c r="C3332" s="330"/>
      <c r="D3332" s="330"/>
      <c r="E3332" s="330"/>
      <c r="F3332" s="330"/>
    </row>
    <row r="3333" spans="2:6" x14ac:dyDescent="0.25">
      <c r="B3333" s="330"/>
      <c r="C3333" s="330"/>
      <c r="D3333" s="330"/>
      <c r="E3333" s="330"/>
      <c r="F3333" s="330"/>
    </row>
    <row r="3334" spans="2:6" x14ac:dyDescent="0.25">
      <c r="B3334" s="330"/>
      <c r="C3334" s="330"/>
      <c r="D3334" s="330"/>
      <c r="E3334" s="330"/>
      <c r="F3334" s="330"/>
    </row>
    <row r="3335" spans="2:6" x14ac:dyDescent="0.25">
      <c r="B3335" s="330"/>
      <c r="C3335" s="330"/>
      <c r="D3335" s="330"/>
      <c r="E3335" s="330"/>
      <c r="F3335" s="330"/>
    </row>
    <row r="3336" spans="2:6" x14ac:dyDescent="0.25">
      <c r="B3336" s="330"/>
      <c r="C3336" s="330"/>
      <c r="D3336" s="330"/>
      <c r="E3336" s="330"/>
      <c r="F3336" s="330"/>
    </row>
    <row r="3337" spans="2:6" x14ac:dyDescent="0.25">
      <c r="B3337" s="330"/>
      <c r="C3337" s="330"/>
      <c r="D3337" s="330"/>
      <c r="E3337" s="330"/>
      <c r="F3337" s="330"/>
    </row>
    <row r="3338" spans="2:6" x14ac:dyDescent="0.25">
      <c r="B3338" s="330"/>
      <c r="C3338" s="330"/>
      <c r="D3338" s="330"/>
      <c r="E3338" s="330"/>
      <c r="F3338" s="330"/>
    </row>
    <row r="3339" spans="2:6" x14ac:dyDescent="0.25">
      <c r="B3339" s="330"/>
      <c r="C3339" s="330"/>
      <c r="D3339" s="330"/>
      <c r="E3339" s="330"/>
      <c r="F3339" s="330"/>
    </row>
    <row r="3340" spans="2:6" x14ac:dyDescent="0.25">
      <c r="B3340" s="330"/>
      <c r="C3340" s="330"/>
      <c r="D3340" s="330"/>
      <c r="E3340" s="330"/>
      <c r="F3340" s="330"/>
    </row>
    <row r="3341" spans="2:6" x14ac:dyDescent="0.25">
      <c r="B3341" s="330"/>
      <c r="C3341" s="330"/>
      <c r="D3341" s="330"/>
      <c r="E3341" s="330"/>
      <c r="F3341" s="330"/>
    </row>
    <row r="3342" spans="2:6" x14ac:dyDescent="0.25">
      <c r="B3342" s="330"/>
      <c r="C3342" s="330"/>
      <c r="D3342" s="330"/>
      <c r="E3342" s="330"/>
      <c r="F3342" s="330"/>
    </row>
    <row r="3343" spans="2:6" x14ac:dyDescent="0.25">
      <c r="B3343" s="330"/>
      <c r="C3343" s="330"/>
      <c r="D3343" s="330"/>
      <c r="E3343" s="330"/>
      <c r="F3343" s="330"/>
    </row>
    <row r="3344" spans="2:6" x14ac:dyDescent="0.25">
      <c r="B3344" s="330"/>
      <c r="C3344" s="330"/>
      <c r="D3344" s="330"/>
      <c r="E3344" s="330"/>
      <c r="F3344" s="330"/>
    </row>
    <row r="3345" spans="2:6" x14ac:dyDescent="0.25">
      <c r="B3345" s="330"/>
      <c r="C3345" s="330"/>
      <c r="D3345" s="330"/>
      <c r="E3345" s="330"/>
      <c r="F3345" s="330"/>
    </row>
    <row r="3346" spans="2:6" x14ac:dyDescent="0.25">
      <c r="B3346" s="330"/>
      <c r="C3346" s="330"/>
      <c r="D3346" s="330"/>
      <c r="E3346" s="330"/>
      <c r="F3346" s="330"/>
    </row>
    <row r="3347" spans="2:6" x14ac:dyDescent="0.25">
      <c r="B3347" s="330"/>
      <c r="C3347" s="330"/>
      <c r="D3347" s="330"/>
      <c r="E3347" s="330"/>
      <c r="F3347" s="330"/>
    </row>
    <row r="3348" spans="2:6" x14ac:dyDescent="0.25">
      <c r="B3348" s="330"/>
      <c r="C3348" s="330"/>
      <c r="D3348" s="330"/>
      <c r="E3348" s="330"/>
      <c r="F3348" s="330"/>
    </row>
    <row r="3349" spans="2:6" x14ac:dyDescent="0.25">
      <c r="B3349" s="330"/>
      <c r="C3349" s="330"/>
      <c r="D3349" s="330"/>
      <c r="E3349" s="330"/>
      <c r="F3349" s="330"/>
    </row>
    <row r="3350" spans="2:6" x14ac:dyDescent="0.25">
      <c r="B3350" s="330"/>
      <c r="C3350" s="330"/>
      <c r="D3350" s="330"/>
      <c r="E3350" s="330"/>
      <c r="F3350" s="330"/>
    </row>
    <row r="3351" spans="2:6" x14ac:dyDescent="0.25">
      <c r="B3351" s="330"/>
      <c r="C3351" s="330"/>
      <c r="D3351" s="330"/>
      <c r="E3351" s="330"/>
      <c r="F3351" s="330"/>
    </row>
    <row r="3352" spans="2:6" x14ac:dyDescent="0.25">
      <c r="B3352" s="330"/>
      <c r="C3352" s="330"/>
      <c r="D3352" s="330"/>
      <c r="E3352" s="330"/>
      <c r="F3352" s="330"/>
    </row>
    <row r="3353" spans="2:6" x14ac:dyDescent="0.25">
      <c r="B3353" s="330"/>
      <c r="C3353" s="330"/>
      <c r="D3353" s="330"/>
      <c r="E3353" s="330"/>
      <c r="F3353" s="330"/>
    </row>
    <row r="3354" spans="2:6" x14ac:dyDescent="0.25">
      <c r="B3354" s="330"/>
      <c r="C3354" s="330"/>
      <c r="D3354" s="330"/>
      <c r="E3354" s="330"/>
      <c r="F3354" s="330"/>
    </row>
    <row r="3355" spans="2:6" x14ac:dyDescent="0.25">
      <c r="B3355" s="330"/>
      <c r="C3355" s="330"/>
      <c r="D3355" s="330"/>
      <c r="E3355" s="330"/>
      <c r="F3355" s="330"/>
    </row>
    <row r="3356" spans="2:6" x14ac:dyDescent="0.25">
      <c r="B3356" s="330"/>
      <c r="C3356" s="330"/>
      <c r="D3356" s="330"/>
      <c r="E3356" s="330"/>
      <c r="F3356" s="330"/>
    </row>
    <row r="3357" spans="2:6" x14ac:dyDescent="0.25">
      <c r="B3357" s="330"/>
      <c r="C3357" s="330"/>
      <c r="D3357" s="330"/>
      <c r="E3357" s="330"/>
      <c r="F3357" s="330"/>
    </row>
    <row r="3358" spans="2:6" x14ac:dyDescent="0.25">
      <c r="B3358" s="330"/>
      <c r="C3358" s="330"/>
      <c r="D3358" s="330"/>
      <c r="E3358" s="330"/>
      <c r="F3358" s="330"/>
    </row>
    <row r="3359" spans="2:6" x14ac:dyDescent="0.25">
      <c r="B3359" s="330"/>
      <c r="C3359" s="330"/>
      <c r="D3359" s="330"/>
      <c r="E3359" s="330"/>
      <c r="F3359" s="330"/>
    </row>
    <row r="3360" spans="2:6" x14ac:dyDescent="0.25">
      <c r="B3360" s="330"/>
      <c r="C3360" s="330"/>
      <c r="D3360" s="330"/>
      <c r="E3360" s="330"/>
      <c r="F3360" s="330"/>
    </row>
    <row r="3361" spans="2:6" x14ac:dyDescent="0.25">
      <c r="B3361" s="330"/>
      <c r="C3361" s="330"/>
      <c r="D3361" s="330"/>
      <c r="E3361" s="330"/>
      <c r="F3361" s="330"/>
    </row>
    <row r="3362" spans="2:6" x14ac:dyDescent="0.25">
      <c r="B3362" s="330"/>
      <c r="C3362" s="330"/>
      <c r="D3362" s="330"/>
      <c r="E3362" s="330"/>
      <c r="F3362" s="330"/>
    </row>
    <row r="3363" spans="2:6" x14ac:dyDescent="0.25">
      <c r="B3363" s="330"/>
      <c r="C3363" s="330"/>
      <c r="D3363" s="330"/>
      <c r="E3363" s="330"/>
      <c r="F3363" s="330"/>
    </row>
    <row r="3364" spans="2:6" x14ac:dyDescent="0.25">
      <c r="B3364" s="330"/>
      <c r="C3364" s="330"/>
      <c r="D3364" s="330"/>
      <c r="E3364" s="330"/>
      <c r="F3364" s="330"/>
    </row>
    <row r="3365" spans="2:6" x14ac:dyDescent="0.25">
      <c r="B3365" s="330"/>
      <c r="C3365" s="330"/>
      <c r="D3365" s="330"/>
      <c r="E3365" s="330"/>
      <c r="F3365" s="330"/>
    </row>
    <row r="3366" spans="2:6" x14ac:dyDescent="0.25">
      <c r="B3366" s="330"/>
      <c r="C3366" s="330"/>
      <c r="D3366" s="330"/>
      <c r="E3366" s="330"/>
      <c r="F3366" s="330"/>
    </row>
    <row r="3367" spans="2:6" x14ac:dyDescent="0.25">
      <c r="B3367" s="330"/>
      <c r="C3367" s="330"/>
      <c r="D3367" s="330"/>
      <c r="E3367" s="330"/>
      <c r="F3367" s="330"/>
    </row>
    <row r="3368" spans="2:6" x14ac:dyDescent="0.25">
      <c r="B3368" s="330"/>
      <c r="C3368" s="330"/>
      <c r="D3368" s="330"/>
      <c r="E3368" s="330"/>
      <c r="F3368" s="330"/>
    </row>
    <row r="3369" spans="2:6" x14ac:dyDescent="0.25">
      <c r="B3369" s="330"/>
      <c r="C3369" s="330"/>
      <c r="D3369" s="330"/>
      <c r="E3369" s="330"/>
      <c r="F3369" s="330"/>
    </row>
    <row r="3370" spans="2:6" x14ac:dyDescent="0.25">
      <c r="B3370" s="330"/>
      <c r="C3370" s="330"/>
      <c r="D3370" s="330"/>
      <c r="E3370" s="330"/>
      <c r="F3370" s="330"/>
    </row>
    <row r="3371" spans="2:6" x14ac:dyDescent="0.25">
      <c r="B3371" s="330"/>
      <c r="C3371" s="330"/>
      <c r="D3371" s="330"/>
      <c r="E3371" s="330"/>
      <c r="F3371" s="330"/>
    </row>
    <row r="3372" spans="2:6" x14ac:dyDescent="0.25">
      <c r="B3372" s="330"/>
      <c r="C3372" s="330"/>
      <c r="D3372" s="330"/>
      <c r="E3372" s="330"/>
      <c r="F3372" s="330"/>
    </row>
    <row r="3373" spans="2:6" x14ac:dyDescent="0.25">
      <c r="B3373" s="330"/>
      <c r="C3373" s="330"/>
      <c r="D3373" s="330"/>
      <c r="E3373" s="330"/>
      <c r="F3373" s="330"/>
    </row>
    <row r="3374" spans="2:6" x14ac:dyDescent="0.25">
      <c r="B3374" s="330"/>
      <c r="C3374" s="330"/>
      <c r="D3374" s="330"/>
      <c r="E3374" s="330"/>
      <c r="F3374" s="330"/>
    </row>
    <row r="3375" spans="2:6" x14ac:dyDescent="0.25">
      <c r="B3375" s="330"/>
      <c r="C3375" s="330"/>
      <c r="D3375" s="330"/>
      <c r="E3375" s="330"/>
      <c r="F3375" s="330"/>
    </row>
    <row r="3376" spans="2:6" x14ac:dyDescent="0.25">
      <c r="B3376" s="330"/>
      <c r="C3376" s="330"/>
      <c r="D3376" s="330"/>
      <c r="E3376" s="330"/>
      <c r="F3376" s="330"/>
    </row>
    <row r="3377" spans="2:6" x14ac:dyDescent="0.25">
      <c r="B3377" s="330"/>
      <c r="C3377" s="330"/>
      <c r="D3377" s="330"/>
      <c r="E3377" s="330"/>
      <c r="F3377" s="330"/>
    </row>
    <row r="3378" spans="2:6" x14ac:dyDescent="0.25">
      <c r="B3378" s="330"/>
      <c r="C3378" s="330"/>
      <c r="D3378" s="330"/>
      <c r="E3378" s="330"/>
      <c r="F3378" s="330"/>
    </row>
    <row r="3379" spans="2:6" x14ac:dyDescent="0.25">
      <c r="B3379" s="330"/>
      <c r="C3379" s="330"/>
      <c r="D3379" s="330"/>
      <c r="E3379" s="330"/>
      <c r="F3379" s="330"/>
    </row>
    <row r="3380" spans="2:6" x14ac:dyDescent="0.25">
      <c r="B3380" s="330"/>
      <c r="C3380" s="330"/>
      <c r="D3380" s="330"/>
      <c r="E3380" s="330"/>
      <c r="F3380" s="330"/>
    </row>
    <row r="3381" spans="2:6" x14ac:dyDescent="0.25">
      <c r="B3381" s="330"/>
      <c r="C3381" s="330"/>
      <c r="D3381" s="330"/>
      <c r="E3381" s="330"/>
      <c r="F3381" s="330"/>
    </row>
    <row r="3382" spans="2:6" x14ac:dyDescent="0.25">
      <c r="B3382" s="330"/>
      <c r="C3382" s="330"/>
      <c r="D3382" s="330"/>
      <c r="E3382" s="330"/>
      <c r="F3382" s="330"/>
    </row>
    <row r="3383" spans="2:6" x14ac:dyDescent="0.25">
      <c r="B3383" s="330"/>
      <c r="C3383" s="330"/>
      <c r="D3383" s="330"/>
      <c r="E3383" s="330"/>
      <c r="F3383" s="330"/>
    </row>
    <row r="3384" spans="2:6" x14ac:dyDescent="0.25">
      <c r="B3384" s="330"/>
      <c r="C3384" s="330"/>
      <c r="D3384" s="330"/>
      <c r="E3384" s="330"/>
      <c r="F3384" s="330"/>
    </row>
    <row r="3385" spans="2:6" x14ac:dyDescent="0.25">
      <c r="B3385" s="330"/>
      <c r="C3385" s="330"/>
      <c r="D3385" s="330"/>
      <c r="E3385" s="330"/>
      <c r="F3385" s="330"/>
    </row>
    <row r="3386" spans="2:6" x14ac:dyDescent="0.25">
      <c r="B3386" s="330"/>
      <c r="C3386" s="330"/>
      <c r="D3386" s="330"/>
      <c r="E3386" s="330"/>
      <c r="F3386" s="330"/>
    </row>
    <row r="3387" spans="2:6" x14ac:dyDescent="0.25">
      <c r="B3387" s="330"/>
      <c r="C3387" s="330"/>
      <c r="D3387" s="330"/>
      <c r="E3387" s="330"/>
      <c r="F3387" s="330"/>
    </row>
    <row r="3388" spans="2:6" x14ac:dyDescent="0.25">
      <c r="B3388" s="330"/>
      <c r="C3388" s="330"/>
      <c r="D3388" s="330"/>
      <c r="E3388" s="330"/>
      <c r="F3388" s="330"/>
    </row>
    <row r="3389" spans="2:6" x14ac:dyDescent="0.25">
      <c r="B3389" s="330"/>
      <c r="C3389" s="330"/>
      <c r="D3389" s="330"/>
      <c r="E3389" s="330"/>
      <c r="F3389" s="330"/>
    </row>
    <row r="3390" spans="2:6" x14ac:dyDescent="0.25">
      <c r="B3390" s="330"/>
      <c r="C3390" s="330"/>
      <c r="D3390" s="330"/>
      <c r="E3390" s="330"/>
      <c r="F3390" s="330"/>
    </row>
    <row r="3391" spans="2:6" x14ac:dyDescent="0.25">
      <c r="B3391" s="330"/>
      <c r="C3391" s="330"/>
      <c r="D3391" s="330"/>
      <c r="E3391" s="330"/>
      <c r="F3391" s="330"/>
    </row>
    <row r="3392" spans="2:6" x14ac:dyDescent="0.25">
      <c r="B3392" s="330"/>
      <c r="C3392" s="330"/>
      <c r="D3392" s="330"/>
      <c r="E3392" s="330"/>
      <c r="F3392" s="330"/>
    </row>
    <row r="3393" spans="2:6" x14ac:dyDescent="0.25">
      <c r="B3393" s="330"/>
      <c r="C3393" s="330"/>
      <c r="D3393" s="330"/>
      <c r="E3393" s="330"/>
      <c r="F3393" s="330"/>
    </row>
    <row r="3394" spans="2:6" x14ac:dyDescent="0.25">
      <c r="B3394" s="330"/>
      <c r="C3394" s="330"/>
      <c r="D3394" s="330"/>
      <c r="E3394" s="330"/>
      <c r="F3394" s="330"/>
    </row>
    <row r="3395" spans="2:6" x14ac:dyDescent="0.25">
      <c r="B3395" s="330"/>
      <c r="C3395" s="330"/>
      <c r="D3395" s="330"/>
      <c r="E3395" s="330"/>
      <c r="F3395" s="330"/>
    </row>
    <row r="3396" spans="2:6" x14ac:dyDescent="0.25">
      <c r="B3396" s="330"/>
      <c r="C3396" s="330"/>
      <c r="D3396" s="330"/>
      <c r="E3396" s="330"/>
      <c r="F3396" s="330"/>
    </row>
    <row r="3397" spans="2:6" x14ac:dyDescent="0.25">
      <c r="B3397" s="330"/>
      <c r="C3397" s="330"/>
      <c r="D3397" s="330"/>
      <c r="E3397" s="330"/>
      <c r="F3397" s="330"/>
    </row>
    <row r="3398" spans="2:6" x14ac:dyDescent="0.25">
      <c r="B3398" s="330"/>
      <c r="C3398" s="330"/>
      <c r="D3398" s="330"/>
      <c r="E3398" s="330"/>
      <c r="F3398" s="330"/>
    </row>
    <row r="3399" spans="2:6" x14ac:dyDescent="0.25">
      <c r="B3399" s="330"/>
      <c r="C3399" s="330"/>
      <c r="D3399" s="330"/>
      <c r="E3399" s="330"/>
      <c r="F3399" s="330"/>
    </row>
    <row r="3400" spans="2:6" x14ac:dyDescent="0.25">
      <c r="B3400" s="330"/>
      <c r="C3400" s="330"/>
      <c r="D3400" s="330"/>
      <c r="E3400" s="330"/>
      <c r="F3400" s="330"/>
    </row>
    <row r="3401" spans="2:6" x14ac:dyDescent="0.25">
      <c r="B3401" s="330"/>
      <c r="C3401" s="330"/>
      <c r="D3401" s="330"/>
      <c r="E3401" s="330"/>
      <c r="F3401" s="330"/>
    </row>
    <row r="3402" spans="2:6" x14ac:dyDescent="0.25">
      <c r="B3402" s="330"/>
      <c r="C3402" s="330"/>
      <c r="D3402" s="330"/>
      <c r="E3402" s="330"/>
      <c r="F3402" s="330"/>
    </row>
    <row r="3403" spans="2:6" x14ac:dyDescent="0.25">
      <c r="B3403" s="330"/>
      <c r="C3403" s="330"/>
      <c r="D3403" s="330"/>
      <c r="E3403" s="330"/>
      <c r="F3403" s="330"/>
    </row>
    <row r="3404" spans="2:6" x14ac:dyDescent="0.25">
      <c r="B3404" s="330"/>
      <c r="C3404" s="330"/>
      <c r="D3404" s="330"/>
      <c r="E3404" s="330"/>
      <c r="F3404" s="330"/>
    </row>
    <row r="3405" spans="2:6" x14ac:dyDescent="0.25">
      <c r="B3405" s="330"/>
      <c r="C3405" s="330"/>
      <c r="D3405" s="330"/>
      <c r="E3405" s="330"/>
      <c r="F3405" s="330"/>
    </row>
    <row r="3406" spans="2:6" x14ac:dyDescent="0.25">
      <c r="B3406" s="330"/>
      <c r="C3406" s="330"/>
      <c r="D3406" s="330"/>
      <c r="E3406" s="330"/>
      <c r="F3406" s="330"/>
    </row>
    <row r="3407" spans="2:6" x14ac:dyDescent="0.25">
      <c r="B3407" s="330"/>
      <c r="C3407" s="330"/>
      <c r="D3407" s="330"/>
      <c r="E3407" s="330"/>
      <c r="F3407" s="330"/>
    </row>
    <row r="3408" spans="2:6" x14ac:dyDescent="0.25">
      <c r="B3408" s="330"/>
      <c r="C3408" s="330"/>
      <c r="D3408" s="330"/>
      <c r="E3408" s="330"/>
      <c r="F3408" s="330"/>
    </row>
    <row r="3409" spans="2:6" x14ac:dyDescent="0.25">
      <c r="B3409" s="330"/>
      <c r="C3409" s="330"/>
      <c r="D3409" s="330"/>
      <c r="E3409" s="330"/>
      <c r="F3409" s="330"/>
    </row>
    <row r="3410" spans="2:6" x14ac:dyDescent="0.25">
      <c r="B3410" s="330"/>
      <c r="C3410" s="330"/>
      <c r="D3410" s="330"/>
      <c r="E3410" s="330"/>
      <c r="F3410" s="330"/>
    </row>
    <row r="3411" spans="2:6" x14ac:dyDescent="0.25">
      <c r="B3411" s="330"/>
      <c r="C3411" s="330"/>
      <c r="D3411" s="330"/>
      <c r="E3411" s="330"/>
      <c r="F3411" s="330"/>
    </row>
    <row r="3412" spans="2:6" x14ac:dyDescent="0.25">
      <c r="B3412" s="330"/>
      <c r="C3412" s="330"/>
      <c r="D3412" s="330"/>
      <c r="E3412" s="330"/>
      <c r="F3412" s="330"/>
    </row>
    <row r="3413" spans="2:6" x14ac:dyDescent="0.25">
      <c r="B3413" s="330"/>
      <c r="C3413" s="330"/>
      <c r="D3413" s="330"/>
      <c r="E3413" s="330"/>
      <c r="F3413" s="330"/>
    </row>
    <row r="3414" spans="2:6" x14ac:dyDescent="0.25">
      <c r="B3414" s="330"/>
      <c r="C3414" s="330"/>
      <c r="D3414" s="330"/>
      <c r="E3414" s="330"/>
      <c r="F3414" s="330"/>
    </row>
    <row r="3415" spans="2:6" x14ac:dyDescent="0.25">
      <c r="B3415" s="330"/>
      <c r="C3415" s="330"/>
      <c r="D3415" s="330"/>
      <c r="E3415" s="330"/>
      <c r="F3415" s="330"/>
    </row>
    <row r="3416" spans="2:6" x14ac:dyDescent="0.25">
      <c r="B3416" s="330"/>
      <c r="C3416" s="330"/>
      <c r="D3416" s="330"/>
      <c r="E3416" s="330"/>
      <c r="F3416" s="330"/>
    </row>
    <row r="3417" spans="2:6" x14ac:dyDescent="0.25">
      <c r="B3417" s="330"/>
      <c r="C3417" s="330"/>
      <c r="D3417" s="330"/>
      <c r="E3417" s="330"/>
      <c r="F3417" s="330"/>
    </row>
    <row r="3418" spans="2:6" x14ac:dyDescent="0.25">
      <c r="B3418" s="330"/>
      <c r="C3418" s="330"/>
      <c r="D3418" s="330"/>
      <c r="E3418" s="330"/>
      <c r="F3418" s="330"/>
    </row>
    <row r="3419" spans="2:6" x14ac:dyDescent="0.25">
      <c r="B3419" s="330"/>
      <c r="C3419" s="330"/>
      <c r="D3419" s="330"/>
      <c r="E3419" s="330"/>
      <c r="F3419" s="330"/>
    </row>
    <row r="3420" spans="2:6" x14ac:dyDescent="0.25">
      <c r="B3420" s="330"/>
      <c r="C3420" s="330"/>
      <c r="D3420" s="330"/>
      <c r="E3420" s="330"/>
      <c r="F3420" s="330"/>
    </row>
    <row r="3421" spans="2:6" x14ac:dyDescent="0.25">
      <c r="B3421" s="330"/>
      <c r="C3421" s="330"/>
      <c r="D3421" s="330"/>
      <c r="E3421" s="330"/>
      <c r="F3421" s="330"/>
    </row>
    <row r="3422" spans="2:6" x14ac:dyDescent="0.25">
      <c r="B3422" s="330"/>
      <c r="C3422" s="330"/>
      <c r="D3422" s="330"/>
      <c r="E3422" s="330"/>
      <c r="F3422" s="330"/>
    </row>
    <row r="3423" spans="2:6" x14ac:dyDescent="0.25">
      <c r="B3423" s="330"/>
      <c r="C3423" s="330"/>
      <c r="D3423" s="330"/>
      <c r="E3423" s="330"/>
      <c r="F3423" s="330"/>
    </row>
    <row r="3424" spans="2:6" x14ac:dyDescent="0.25">
      <c r="B3424" s="330"/>
      <c r="C3424" s="330"/>
      <c r="D3424" s="330"/>
      <c r="E3424" s="330"/>
      <c r="F3424" s="330"/>
    </row>
    <row r="3425" spans="2:6" x14ac:dyDescent="0.25">
      <c r="B3425" s="330"/>
      <c r="C3425" s="330"/>
      <c r="D3425" s="330"/>
      <c r="E3425" s="330"/>
      <c r="F3425" s="330"/>
    </row>
    <row r="3426" spans="2:6" x14ac:dyDescent="0.25">
      <c r="B3426" s="330"/>
      <c r="C3426" s="330"/>
      <c r="D3426" s="330"/>
      <c r="E3426" s="330"/>
      <c r="F3426" s="330"/>
    </row>
    <row r="3427" spans="2:6" x14ac:dyDescent="0.25">
      <c r="B3427" s="330"/>
      <c r="C3427" s="330"/>
      <c r="D3427" s="330"/>
      <c r="E3427" s="330"/>
      <c r="F3427" s="330"/>
    </row>
    <row r="3428" spans="2:6" x14ac:dyDescent="0.25">
      <c r="B3428" s="330"/>
      <c r="C3428" s="330"/>
      <c r="D3428" s="330"/>
      <c r="E3428" s="330"/>
      <c r="F3428" s="330"/>
    </row>
    <row r="3429" spans="2:6" x14ac:dyDescent="0.25">
      <c r="B3429" s="330"/>
      <c r="C3429" s="330"/>
      <c r="D3429" s="330"/>
      <c r="E3429" s="330"/>
      <c r="F3429" s="330"/>
    </row>
    <row r="3430" spans="2:6" x14ac:dyDescent="0.25">
      <c r="B3430" s="330"/>
      <c r="C3430" s="330"/>
      <c r="D3430" s="330"/>
      <c r="E3430" s="330"/>
      <c r="F3430" s="330"/>
    </row>
    <row r="3431" spans="2:6" x14ac:dyDescent="0.25">
      <c r="B3431" s="330"/>
      <c r="C3431" s="330"/>
      <c r="D3431" s="330"/>
      <c r="E3431" s="330"/>
      <c r="F3431" s="330"/>
    </row>
    <row r="3432" spans="2:6" x14ac:dyDescent="0.25">
      <c r="B3432" s="330"/>
      <c r="C3432" s="330"/>
      <c r="D3432" s="330"/>
      <c r="E3432" s="330"/>
      <c r="F3432" s="330"/>
    </row>
    <row r="3433" spans="2:6" x14ac:dyDescent="0.25">
      <c r="B3433" s="330"/>
      <c r="C3433" s="330"/>
      <c r="D3433" s="330"/>
      <c r="E3433" s="330"/>
      <c r="F3433" s="330"/>
    </row>
    <row r="3434" spans="2:6" x14ac:dyDescent="0.25">
      <c r="B3434" s="330"/>
      <c r="C3434" s="330"/>
      <c r="D3434" s="330"/>
      <c r="E3434" s="330"/>
      <c r="F3434" s="330"/>
    </row>
    <row r="3435" spans="2:6" x14ac:dyDescent="0.25">
      <c r="B3435" s="330"/>
      <c r="C3435" s="330"/>
      <c r="D3435" s="330"/>
      <c r="E3435" s="330"/>
      <c r="F3435" s="330"/>
    </row>
    <row r="3436" spans="2:6" x14ac:dyDescent="0.25">
      <c r="B3436" s="330"/>
      <c r="C3436" s="330"/>
      <c r="D3436" s="330"/>
      <c r="E3436" s="330"/>
      <c r="F3436" s="330"/>
    </row>
    <row r="3437" spans="2:6" x14ac:dyDescent="0.25">
      <c r="B3437" s="330"/>
      <c r="C3437" s="330"/>
      <c r="D3437" s="330"/>
      <c r="E3437" s="330"/>
      <c r="F3437" s="330"/>
    </row>
    <row r="3438" spans="2:6" x14ac:dyDescent="0.25">
      <c r="B3438" s="330"/>
      <c r="C3438" s="330"/>
      <c r="D3438" s="330"/>
      <c r="E3438" s="330"/>
      <c r="F3438" s="330"/>
    </row>
    <row r="3439" spans="2:6" x14ac:dyDescent="0.25">
      <c r="B3439" s="330"/>
      <c r="C3439" s="330"/>
      <c r="D3439" s="330"/>
      <c r="E3439" s="330"/>
      <c r="F3439" s="330"/>
    </row>
    <row r="3440" spans="2:6" x14ac:dyDescent="0.25">
      <c r="B3440" s="330"/>
      <c r="C3440" s="330"/>
      <c r="D3440" s="330"/>
      <c r="E3440" s="330"/>
      <c r="F3440" s="330"/>
    </row>
    <row r="3441" spans="2:6" x14ac:dyDescent="0.25">
      <c r="B3441" s="330"/>
      <c r="C3441" s="330"/>
      <c r="D3441" s="330"/>
      <c r="E3441" s="330"/>
      <c r="F3441" s="330"/>
    </row>
    <row r="3442" spans="2:6" x14ac:dyDescent="0.25">
      <c r="B3442" s="330"/>
      <c r="C3442" s="330"/>
      <c r="D3442" s="330"/>
      <c r="E3442" s="330"/>
      <c r="F3442" s="330"/>
    </row>
    <row r="3443" spans="2:6" x14ac:dyDescent="0.25">
      <c r="B3443" s="330"/>
      <c r="C3443" s="330"/>
      <c r="D3443" s="330"/>
      <c r="E3443" s="330"/>
      <c r="F3443" s="330"/>
    </row>
    <row r="3444" spans="2:6" x14ac:dyDescent="0.25">
      <c r="B3444" s="330"/>
      <c r="C3444" s="330"/>
      <c r="D3444" s="330"/>
      <c r="E3444" s="330"/>
      <c r="F3444" s="330"/>
    </row>
    <row r="3445" spans="2:6" x14ac:dyDescent="0.25">
      <c r="B3445" s="330"/>
      <c r="C3445" s="330"/>
      <c r="D3445" s="330"/>
      <c r="E3445" s="330"/>
      <c r="F3445" s="330"/>
    </row>
    <row r="3446" spans="2:6" x14ac:dyDescent="0.25">
      <c r="B3446" s="330"/>
      <c r="C3446" s="330"/>
      <c r="D3446" s="330"/>
      <c r="E3446" s="330"/>
      <c r="F3446" s="330"/>
    </row>
    <row r="3447" spans="2:6" x14ac:dyDescent="0.25">
      <c r="B3447" s="330"/>
      <c r="C3447" s="330"/>
      <c r="D3447" s="330"/>
      <c r="E3447" s="330"/>
      <c r="F3447" s="330"/>
    </row>
    <row r="3448" spans="2:6" x14ac:dyDescent="0.25">
      <c r="B3448" s="330"/>
      <c r="C3448" s="330"/>
      <c r="D3448" s="330"/>
      <c r="E3448" s="330"/>
      <c r="F3448" s="330"/>
    </row>
    <row r="3449" spans="2:6" x14ac:dyDescent="0.25">
      <c r="B3449" s="330"/>
      <c r="C3449" s="330"/>
      <c r="D3449" s="330"/>
      <c r="E3449" s="330"/>
      <c r="F3449" s="330"/>
    </row>
    <row r="3450" spans="2:6" x14ac:dyDescent="0.25">
      <c r="B3450" s="330"/>
      <c r="C3450" s="330"/>
      <c r="D3450" s="330"/>
      <c r="E3450" s="330"/>
      <c r="F3450" s="330"/>
    </row>
    <row r="3451" spans="2:6" x14ac:dyDescent="0.25">
      <c r="B3451" s="330"/>
      <c r="C3451" s="330"/>
      <c r="D3451" s="330"/>
      <c r="E3451" s="330"/>
      <c r="F3451" s="330"/>
    </row>
    <row r="3452" spans="2:6" x14ac:dyDescent="0.25">
      <c r="B3452" s="330"/>
      <c r="C3452" s="330"/>
      <c r="D3452" s="330"/>
      <c r="E3452" s="330"/>
      <c r="F3452" s="330"/>
    </row>
    <row r="3453" spans="2:6" x14ac:dyDescent="0.25">
      <c r="B3453" s="330"/>
      <c r="C3453" s="330"/>
      <c r="D3453" s="330"/>
      <c r="E3453" s="330"/>
      <c r="F3453" s="330"/>
    </row>
    <row r="3454" spans="2:6" x14ac:dyDescent="0.25">
      <c r="B3454" s="330"/>
      <c r="C3454" s="330"/>
      <c r="D3454" s="330"/>
      <c r="E3454" s="330"/>
      <c r="F3454" s="330"/>
    </row>
    <row r="3455" spans="2:6" x14ac:dyDescent="0.25">
      <c r="B3455" s="330"/>
      <c r="C3455" s="330"/>
      <c r="D3455" s="330"/>
      <c r="E3455" s="330"/>
      <c r="F3455" s="330"/>
    </row>
    <row r="3456" spans="2:6" x14ac:dyDescent="0.25">
      <c r="B3456" s="330"/>
      <c r="C3456" s="330"/>
      <c r="D3456" s="330"/>
      <c r="E3456" s="330"/>
      <c r="F3456" s="330"/>
    </row>
    <row r="3457" spans="2:6" x14ac:dyDescent="0.25">
      <c r="B3457" s="330"/>
      <c r="C3457" s="330"/>
      <c r="D3457" s="330"/>
      <c r="E3457" s="330"/>
      <c r="F3457" s="330"/>
    </row>
    <row r="3458" spans="2:6" x14ac:dyDescent="0.25">
      <c r="B3458" s="330"/>
      <c r="C3458" s="330"/>
      <c r="D3458" s="330"/>
      <c r="E3458" s="330"/>
      <c r="F3458" s="330"/>
    </row>
    <row r="3459" spans="2:6" x14ac:dyDescent="0.25">
      <c r="B3459" s="330"/>
      <c r="C3459" s="330"/>
      <c r="D3459" s="330"/>
      <c r="E3459" s="330"/>
      <c r="F3459" s="330"/>
    </row>
    <row r="3460" spans="2:6" x14ac:dyDescent="0.25">
      <c r="B3460" s="330"/>
      <c r="C3460" s="330"/>
      <c r="D3460" s="330"/>
      <c r="E3460" s="330"/>
      <c r="F3460" s="330"/>
    </row>
    <row r="3461" spans="2:6" x14ac:dyDescent="0.25">
      <c r="B3461" s="330"/>
      <c r="C3461" s="330"/>
      <c r="D3461" s="330"/>
      <c r="E3461" s="330"/>
      <c r="F3461" s="330"/>
    </row>
    <row r="3462" spans="2:6" x14ac:dyDescent="0.25">
      <c r="B3462" s="330"/>
      <c r="C3462" s="330"/>
      <c r="D3462" s="330"/>
      <c r="E3462" s="330"/>
      <c r="F3462" s="330"/>
    </row>
    <row r="3463" spans="2:6" x14ac:dyDescent="0.25">
      <c r="B3463" s="330"/>
      <c r="C3463" s="330"/>
      <c r="D3463" s="330"/>
      <c r="E3463" s="330"/>
      <c r="F3463" s="330"/>
    </row>
    <row r="3464" spans="2:6" x14ac:dyDescent="0.25">
      <c r="B3464" s="330"/>
      <c r="C3464" s="330"/>
      <c r="D3464" s="330"/>
      <c r="E3464" s="330"/>
      <c r="F3464" s="330"/>
    </row>
    <row r="3465" spans="2:6" x14ac:dyDescent="0.25">
      <c r="B3465" s="330"/>
      <c r="C3465" s="330"/>
      <c r="D3465" s="330"/>
      <c r="E3465" s="330"/>
      <c r="F3465" s="330"/>
    </row>
    <row r="3466" spans="2:6" x14ac:dyDescent="0.25">
      <c r="B3466" s="330"/>
      <c r="C3466" s="330"/>
      <c r="D3466" s="330"/>
      <c r="E3466" s="330"/>
      <c r="F3466" s="330"/>
    </row>
    <row r="3467" spans="2:6" x14ac:dyDescent="0.25">
      <c r="B3467" s="330"/>
      <c r="C3467" s="330"/>
      <c r="D3467" s="330"/>
      <c r="E3467" s="330"/>
      <c r="F3467" s="330"/>
    </row>
    <row r="3468" spans="2:6" x14ac:dyDescent="0.25">
      <c r="B3468" s="330"/>
      <c r="C3468" s="330"/>
      <c r="D3468" s="330"/>
      <c r="E3468" s="330"/>
      <c r="F3468" s="330"/>
    </row>
    <row r="3469" spans="2:6" x14ac:dyDescent="0.25">
      <c r="B3469" s="330"/>
      <c r="C3469" s="330"/>
      <c r="D3469" s="330"/>
      <c r="E3469" s="330"/>
      <c r="F3469" s="330"/>
    </row>
    <row r="3470" spans="2:6" x14ac:dyDescent="0.25">
      <c r="B3470" s="330"/>
      <c r="C3470" s="330"/>
      <c r="D3470" s="330"/>
      <c r="E3470" s="330"/>
      <c r="F3470" s="330"/>
    </row>
    <row r="3471" spans="2:6" x14ac:dyDescent="0.25">
      <c r="B3471" s="330"/>
      <c r="C3471" s="330"/>
      <c r="D3471" s="330"/>
      <c r="E3471" s="330"/>
      <c r="F3471" s="330"/>
    </row>
    <row r="3472" spans="2:6" x14ac:dyDescent="0.25">
      <c r="B3472" s="330"/>
      <c r="C3472" s="330"/>
      <c r="D3472" s="330"/>
      <c r="E3472" s="330"/>
      <c r="F3472" s="330"/>
    </row>
    <row r="3473" spans="2:6" x14ac:dyDescent="0.25">
      <c r="B3473" s="330"/>
      <c r="C3473" s="330"/>
      <c r="D3473" s="330"/>
      <c r="E3473" s="330"/>
      <c r="F3473" s="330"/>
    </row>
    <row r="3474" spans="2:6" x14ac:dyDescent="0.25">
      <c r="B3474" s="330"/>
      <c r="C3474" s="330"/>
      <c r="D3474" s="330"/>
      <c r="E3474" s="330"/>
      <c r="F3474" s="330"/>
    </row>
    <row r="3475" spans="2:6" x14ac:dyDescent="0.25">
      <c r="B3475" s="330"/>
      <c r="C3475" s="330"/>
      <c r="D3475" s="330"/>
      <c r="E3475" s="330"/>
      <c r="F3475" s="330"/>
    </row>
    <row r="3476" spans="2:6" x14ac:dyDescent="0.25">
      <c r="B3476" s="330"/>
      <c r="C3476" s="330"/>
      <c r="D3476" s="330"/>
      <c r="E3476" s="330"/>
      <c r="F3476" s="330"/>
    </row>
    <row r="3477" spans="2:6" x14ac:dyDescent="0.25">
      <c r="B3477" s="330"/>
      <c r="C3477" s="330"/>
      <c r="D3477" s="330"/>
      <c r="E3477" s="330"/>
      <c r="F3477" s="330"/>
    </row>
    <row r="3478" spans="2:6" x14ac:dyDescent="0.25">
      <c r="B3478" s="330"/>
      <c r="C3478" s="330"/>
      <c r="D3478" s="330"/>
      <c r="E3478" s="330"/>
      <c r="F3478" s="330"/>
    </row>
    <row r="3479" spans="2:6" x14ac:dyDescent="0.25">
      <c r="B3479" s="330"/>
      <c r="C3479" s="330"/>
      <c r="D3479" s="330"/>
      <c r="E3479" s="330"/>
      <c r="F3479" s="330"/>
    </row>
    <row r="3480" spans="2:6" x14ac:dyDescent="0.25">
      <c r="B3480" s="330"/>
      <c r="C3480" s="330"/>
      <c r="D3480" s="330"/>
      <c r="E3480" s="330"/>
      <c r="F3480" s="330"/>
    </row>
    <row r="3481" spans="2:6" x14ac:dyDescent="0.25">
      <c r="B3481" s="330"/>
      <c r="C3481" s="330"/>
      <c r="D3481" s="330"/>
      <c r="E3481" s="330"/>
      <c r="F3481" s="330"/>
    </row>
    <row r="3482" spans="2:6" x14ac:dyDescent="0.25">
      <c r="B3482" s="330"/>
      <c r="C3482" s="330"/>
      <c r="D3482" s="330"/>
      <c r="E3482" s="330"/>
      <c r="F3482" s="330"/>
    </row>
  </sheetData>
  <sheetProtection algorithmName="SHA-512" hashValue="5YdYTwUewDY8o98z9tsZ9En9HZoUtn4qfHuUH/DU6PnmBBUsOqVNUXq+h+ZRiNdyAKPH8PwvwY9tusIlL349Cw==" saltValue="wBwHr6BiUz5WkkncvbhfWA==" spinCount="100000" sheet="1" objects="1" scenarios="1"/>
  <mergeCells count="22">
    <mergeCell ref="A5:E7"/>
    <mergeCell ref="C8:E8"/>
    <mergeCell ref="C9:E11"/>
    <mergeCell ref="B17:K17"/>
    <mergeCell ref="B271:K271"/>
    <mergeCell ref="F5:J11"/>
    <mergeCell ref="A8:B8"/>
    <mergeCell ref="A9:B12"/>
    <mergeCell ref="A13:J13"/>
    <mergeCell ref="A14:J14"/>
    <mergeCell ref="B355:K355"/>
    <mergeCell ref="A354:I354"/>
    <mergeCell ref="A382:I382"/>
    <mergeCell ref="A270:I270"/>
    <mergeCell ref="B384:J384"/>
    <mergeCell ref="A381:I381"/>
    <mergeCell ref="A383:I383"/>
    <mergeCell ref="A1:H1"/>
    <mergeCell ref="I1:J1"/>
    <mergeCell ref="A2:J2"/>
    <mergeCell ref="A3:J3"/>
    <mergeCell ref="A4:J4"/>
  </mergeCells>
  <dataValidations count="1">
    <dataValidation type="list" allowBlank="1" showInputMessage="1" showErrorMessage="1" sqref="E367:E372 E19:E22 E26 E29 E31:E34 E36:E37 E43 E39:E40 E45:E49 E51 E54:E55 E57:E61 E63:E66 E71:E77 E79:E84 E88:E92 E94:E96 E100:E101 E104:E106 E110 E112 E115:E116 E118:E119 E122:E123 E126:E127 E129:E130 E139:E140 E142:E143 E146:E147 E135:E136 E149:E150 E152:E153 E156 E158 E160 E163 E165 E167:E170 E173:E174 E176:E180 E182:E185 E188:E190 E192:E203 E205:E208 E210:E214 E216:E217 E219:E220 E222:E228 E230:E233 E235:E240 E242:E250 E252:E254 E256:E257 E260:E263 E265 E267:E269 E273:E274 E277:E280 E282:E283 E285:E287 E290:E292 E294:E297 E299:E300 E302:E304 E306:E311 E313:E315 E317:E318 E320:E323 E325:E336 E343:E346 E348 E350:E352 E341 E357:E365 E24 E374:E380">
      <formula1>"0%,5%,18%,28%"</formula1>
    </dataValidation>
  </dataValidations>
  <pageMargins left="0.7" right="0.7" top="0.75" bottom="0.75" header="0.3" footer="0.3"/>
  <pageSetup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30"/>
  <sheetViews>
    <sheetView view="pageBreakPreview" topLeftCell="A14" zoomScale="70" zoomScaleNormal="100" zoomScaleSheetLayoutView="70" workbookViewId="0">
      <selection activeCell="I20" sqref="I20"/>
    </sheetView>
  </sheetViews>
  <sheetFormatPr defaultRowHeight="15" x14ac:dyDescent="0.25"/>
  <cols>
    <col min="1" max="1" width="11.28515625" customWidth="1"/>
    <col min="2" max="2" width="16.140625" customWidth="1"/>
    <col min="3" max="3" width="19.140625" customWidth="1"/>
    <col min="4" max="4" width="18.42578125" customWidth="1"/>
    <col min="5" max="5" width="23" customWidth="1"/>
    <col min="6" max="6" width="51.7109375" customWidth="1"/>
    <col min="7" max="7" width="14.28515625" customWidth="1"/>
    <col min="8" max="8" width="12.5703125" customWidth="1"/>
    <col min="9" max="9" width="14" customWidth="1"/>
    <col min="10" max="10" width="17" customWidth="1"/>
    <col min="11" max="11" width="18.140625" customWidth="1"/>
  </cols>
  <sheetData>
    <row r="1" spans="1:11" ht="35.25" customHeight="1" x14ac:dyDescent="0.25">
      <c r="A1" s="433" t="s">
        <v>778</v>
      </c>
      <c r="B1" s="434"/>
      <c r="C1" s="434"/>
      <c r="D1" s="434"/>
      <c r="E1" s="434"/>
      <c r="F1" s="435"/>
      <c r="G1" s="436" t="s">
        <v>35</v>
      </c>
      <c r="H1" s="436"/>
      <c r="I1" s="436"/>
      <c r="J1" s="436"/>
    </row>
    <row r="2" spans="1:11" x14ac:dyDescent="0.25">
      <c r="A2" s="399"/>
      <c r="B2" s="399"/>
      <c r="C2" s="399"/>
      <c r="D2" s="399"/>
      <c r="E2" s="399"/>
      <c r="F2" s="399"/>
      <c r="G2" s="399"/>
      <c r="H2" s="399"/>
      <c r="I2" s="399"/>
      <c r="J2" s="399"/>
    </row>
    <row r="3" spans="1:11" ht="69.75" customHeight="1" x14ac:dyDescent="0.25">
      <c r="A3" s="386" t="s">
        <v>835</v>
      </c>
      <c r="B3" s="386"/>
      <c r="C3" s="386"/>
      <c r="D3" s="386"/>
      <c r="E3" s="386"/>
      <c r="F3" s="386"/>
      <c r="G3" s="386"/>
      <c r="H3" s="386"/>
      <c r="I3" s="386"/>
      <c r="J3" s="386"/>
    </row>
    <row r="4" spans="1:11" x14ac:dyDescent="0.25">
      <c r="A4" s="437" t="s">
        <v>56</v>
      </c>
      <c r="B4" s="397"/>
      <c r="C4" s="397"/>
      <c r="D4" s="397"/>
      <c r="E4" s="397"/>
      <c r="F4" s="397"/>
      <c r="G4" s="397"/>
      <c r="H4" s="397"/>
      <c r="I4" s="397"/>
      <c r="J4" s="397"/>
    </row>
    <row r="5" spans="1:11" ht="15" customHeight="1" x14ac:dyDescent="0.25">
      <c r="A5" s="388" t="s">
        <v>11</v>
      </c>
      <c r="B5" s="389"/>
      <c r="C5" s="389"/>
      <c r="D5" s="389"/>
      <c r="E5" s="447"/>
      <c r="F5" s="441" t="s">
        <v>801</v>
      </c>
      <c r="G5" s="429"/>
      <c r="H5" s="429"/>
      <c r="I5" s="429"/>
      <c r="J5" s="442"/>
    </row>
    <row r="6" spans="1:11" ht="13.5" customHeight="1" x14ac:dyDescent="0.25">
      <c r="A6" s="390"/>
      <c r="B6" s="391"/>
      <c r="C6" s="391"/>
      <c r="D6" s="391"/>
      <c r="E6" s="448"/>
      <c r="F6" s="384"/>
      <c r="G6" s="385"/>
      <c r="H6" s="385"/>
      <c r="I6" s="385"/>
      <c r="J6" s="443"/>
    </row>
    <row r="7" spans="1:11" ht="6.75" hidden="1" customHeight="1" x14ac:dyDescent="0.25">
      <c r="A7" s="449"/>
      <c r="B7" s="450"/>
      <c r="C7" s="450"/>
      <c r="D7" s="450"/>
      <c r="E7" s="451"/>
      <c r="F7" s="384"/>
      <c r="G7" s="385"/>
      <c r="H7" s="385"/>
      <c r="I7" s="385"/>
      <c r="J7" s="443"/>
    </row>
    <row r="8" spans="1:11" x14ac:dyDescent="0.25">
      <c r="A8" s="11" t="s">
        <v>1</v>
      </c>
      <c r="B8" s="399">
        <f>'Name of Bidder'!B6</f>
        <v>0</v>
      </c>
      <c r="C8" s="399"/>
      <c r="D8" s="399"/>
      <c r="E8" s="399"/>
      <c r="F8" s="384"/>
      <c r="G8" s="385"/>
      <c r="H8" s="385"/>
      <c r="I8" s="385"/>
      <c r="J8" s="443"/>
    </row>
    <row r="9" spans="1:11" ht="15" customHeight="1" x14ac:dyDescent="0.25">
      <c r="A9" s="402" t="s">
        <v>2</v>
      </c>
      <c r="B9" s="399">
        <f>'Name of Bidder'!B7</f>
        <v>0</v>
      </c>
      <c r="C9" s="399"/>
      <c r="D9" s="399"/>
      <c r="E9" s="399"/>
      <c r="F9" s="384"/>
      <c r="G9" s="385"/>
      <c r="H9" s="385"/>
      <c r="I9" s="385"/>
      <c r="J9" s="443"/>
    </row>
    <row r="10" spans="1:11" x14ac:dyDescent="0.25">
      <c r="A10" s="402"/>
      <c r="B10" s="399"/>
      <c r="C10" s="399"/>
      <c r="D10" s="399"/>
      <c r="E10" s="399"/>
      <c r="F10" s="384"/>
      <c r="G10" s="385"/>
      <c r="H10" s="385"/>
      <c r="I10" s="385"/>
      <c r="J10" s="443"/>
    </row>
    <row r="11" spans="1:11" ht="12.75" customHeight="1" x14ac:dyDescent="0.25">
      <c r="A11" s="402"/>
      <c r="B11" s="399"/>
      <c r="C11" s="399"/>
      <c r="D11" s="399"/>
      <c r="E11" s="399"/>
      <c r="F11" s="384"/>
      <c r="G11" s="385"/>
      <c r="H11" s="385"/>
      <c r="I11" s="385"/>
      <c r="J11" s="443"/>
    </row>
    <row r="12" spans="1:11" ht="15.75" customHeight="1" x14ac:dyDescent="0.25">
      <c r="A12" s="402"/>
      <c r="B12" s="399"/>
      <c r="C12" s="399"/>
      <c r="D12" s="399"/>
      <c r="E12" s="399"/>
      <c r="F12" s="444"/>
      <c r="G12" s="445"/>
      <c r="H12" s="445"/>
      <c r="I12" s="445"/>
      <c r="J12" s="446"/>
    </row>
    <row r="13" spans="1:11" x14ac:dyDescent="0.25">
      <c r="A13" s="403" t="s">
        <v>33</v>
      </c>
      <c r="B13" s="403"/>
      <c r="C13" s="403"/>
      <c r="D13" s="403"/>
      <c r="E13" s="403"/>
      <c r="F13" s="403"/>
      <c r="G13" s="403"/>
      <c r="H13" s="403"/>
      <c r="I13" s="403"/>
      <c r="J13" s="403"/>
    </row>
    <row r="14" spans="1:11" x14ac:dyDescent="0.25">
      <c r="A14" s="438" t="s">
        <v>67</v>
      </c>
      <c r="B14" s="439"/>
      <c r="C14" s="439"/>
      <c r="D14" s="439"/>
      <c r="E14" s="439"/>
      <c r="F14" s="439"/>
      <c r="G14" s="439"/>
      <c r="H14" s="439"/>
      <c r="I14" s="439"/>
      <c r="J14" s="440"/>
    </row>
    <row r="15" spans="1:11" x14ac:dyDescent="0.25">
      <c r="A15" s="404" t="s">
        <v>4</v>
      </c>
      <c r="B15" s="404"/>
      <c r="C15" s="404"/>
      <c r="D15" s="404"/>
      <c r="E15" s="404"/>
      <c r="F15" s="404"/>
      <c r="G15" s="404"/>
      <c r="H15" s="404"/>
      <c r="I15" s="404"/>
      <c r="J15" s="404"/>
    </row>
    <row r="16" spans="1:11" ht="102" customHeight="1" x14ac:dyDescent="0.25">
      <c r="A16" s="65" t="s">
        <v>28</v>
      </c>
      <c r="B16" s="66" t="s">
        <v>65</v>
      </c>
      <c r="C16" s="257" t="s">
        <v>779</v>
      </c>
      <c r="D16" s="66" t="s">
        <v>66</v>
      </c>
      <c r="E16" s="257" t="s">
        <v>780</v>
      </c>
      <c r="F16" s="65" t="s">
        <v>23</v>
      </c>
      <c r="G16" s="65" t="s">
        <v>6</v>
      </c>
      <c r="H16" s="65" t="s">
        <v>12</v>
      </c>
      <c r="I16" s="65" t="s">
        <v>782</v>
      </c>
      <c r="J16" s="258" t="s">
        <v>783</v>
      </c>
      <c r="K16" s="65" t="s">
        <v>781</v>
      </c>
    </row>
    <row r="17" spans="1:18" x14ac:dyDescent="0.25">
      <c r="A17" s="10">
        <v>1</v>
      </c>
      <c r="B17" s="10">
        <v>2</v>
      </c>
      <c r="C17" s="10">
        <v>3</v>
      </c>
      <c r="D17" s="10">
        <v>4</v>
      </c>
      <c r="E17" s="10">
        <v>5</v>
      </c>
      <c r="F17" s="10">
        <v>6</v>
      </c>
      <c r="G17" s="10">
        <v>7</v>
      </c>
      <c r="H17" s="10">
        <v>8</v>
      </c>
      <c r="I17" s="10">
        <v>9</v>
      </c>
      <c r="J17" s="259" t="s">
        <v>639</v>
      </c>
      <c r="K17" s="10">
        <v>11</v>
      </c>
    </row>
    <row r="18" spans="1:18" s="1" customFormat="1" ht="14.25" customHeight="1" x14ac:dyDescent="0.25">
      <c r="A18" s="46" t="s">
        <v>8</v>
      </c>
      <c r="B18" s="430" t="s">
        <v>15</v>
      </c>
      <c r="C18" s="431"/>
      <c r="D18" s="431"/>
      <c r="E18" s="431"/>
      <c r="F18" s="431"/>
      <c r="G18" s="431"/>
      <c r="H18" s="431"/>
      <c r="I18" s="431"/>
      <c r="J18" s="431"/>
      <c r="K18" s="432"/>
    </row>
    <row r="19" spans="1:18" s="1" customFormat="1" ht="71.25" x14ac:dyDescent="0.25">
      <c r="A19" s="6">
        <v>1</v>
      </c>
      <c r="B19" s="556"/>
      <c r="C19" s="79"/>
      <c r="D19" s="555">
        <v>0.18</v>
      </c>
      <c r="E19" s="558">
        <v>0.18</v>
      </c>
      <c r="F19" s="557" t="s">
        <v>784</v>
      </c>
      <c r="G19" s="557" t="s">
        <v>787</v>
      </c>
      <c r="H19" s="557">
        <v>100</v>
      </c>
      <c r="I19" s="79"/>
      <c r="J19" s="557">
        <f>H19*I19</f>
        <v>0</v>
      </c>
      <c r="K19" s="557">
        <f>IF(E19="",D19*J19,E19*J19)</f>
        <v>0</v>
      </c>
    </row>
    <row r="20" spans="1:18" s="1" customFormat="1" ht="42.75" x14ac:dyDescent="0.25">
      <c r="A20" s="6">
        <v>2</v>
      </c>
      <c r="B20" s="556"/>
      <c r="C20" s="79"/>
      <c r="D20" s="555">
        <v>0.18</v>
      </c>
      <c r="E20" s="558">
        <v>0.18</v>
      </c>
      <c r="F20" s="557" t="s">
        <v>785</v>
      </c>
      <c r="G20" s="557" t="s">
        <v>787</v>
      </c>
      <c r="H20" s="557">
        <v>50</v>
      </c>
      <c r="I20" s="79"/>
      <c r="J20" s="557">
        <f>H20*I20</f>
        <v>0</v>
      </c>
      <c r="K20" s="557">
        <f>IF(E20="",D20*J20,E20*J20)</f>
        <v>0</v>
      </c>
    </row>
    <row r="21" spans="1:18" s="1" customFormat="1" ht="14.25" customHeight="1" x14ac:dyDescent="0.25">
      <c r="A21" s="46" t="s">
        <v>13</v>
      </c>
      <c r="B21" s="559" t="s">
        <v>16</v>
      </c>
      <c r="C21" s="560"/>
      <c r="D21" s="560"/>
      <c r="E21" s="560"/>
      <c r="F21" s="560"/>
      <c r="G21" s="560"/>
      <c r="H21" s="560"/>
      <c r="I21" s="560"/>
      <c r="J21" s="560"/>
      <c r="K21" s="561"/>
    </row>
    <row r="22" spans="1:18" s="1" customFormat="1" ht="57" x14ac:dyDescent="0.25">
      <c r="A22" s="571">
        <v>1</v>
      </c>
      <c r="B22" s="570"/>
      <c r="C22" s="76"/>
      <c r="D22" s="572">
        <v>0.18</v>
      </c>
      <c r="E22" s="558">
        <v>0.18</v>
      </c>
      <c r="F22" s="573" t="s">
        <v>786</v>
      </c>
      <c r="G22" s="573" t="s">
        <v>787</v>
      </c>
      <c r="H22" s="573">
        <v>100</v>
      </c>
      <c r="I22" s="76"/>
      <c r="J22" s="574">
        <f>H22*I22</f>
        <v>0</v>
      </c>
      <c r="K22" s="557">
        <f>IF(E22="",D22*J22,E22*J22)</f>
        <v>0</v>
      </c>
    </row>
    <row r="23" spans="1:18" s="1" customFormat="1" ht="19.5" customHeight="1" x14ac:dyDescent="0.25">
      <c r="A23" s="6"/>
      <c r="B23" s="576" t="s">
        <v>788</v>
      </c>
      <c r="C23" s="577"/>
      <c r="D23" s="577"/>
      <c r="E23" s="577"/>
      <c r="F23" s="577"/>
      <c r="G23" s="577"/>
      <c r="H23" s="577"/>
      <c r="I23" s="577"/>
      <c r="J23" s="575">
        <f>SUM(J19,J20,J22)</f>
        <v>0</v>
      </c>
      <c r="K23" s="562"/>
    </row>
    <row r="24" spans="1:18" s="1" customFormat="1" ht="19.5" customHeight="1" x14ac:dyDescent="0.25">
      <c r="A24" s="6"/>
      <c r="B24" s="576" t="s">
        <v>789</v>
      </c>
      <c r="C24" s="577"/>
      <c r="D24" s="577"/>
      <c r="E24" s="577"/>
      <c r="F24" s="577"/>
      <c r="G24" s="577"/>
      <c r="H24" s="577"/>
      <c r="I24" s="577"/>
      <c r="J24" s="578"/>
      <c r="K24" s="562">
        <f>SUM(K19,K20,K22)</f>
        <v>0</v>
      </c>
    </row>
    <row r="25" spans="1:18" s="1" customFormat="1" ht="63.75" customHeight="1" x14ac:dyDescent="0.25">
      <c r="A25" s="21">
        <v>1</v>
      </c>
      <c r="B25" s="563" t="s">
        <v>73</v>
      </c>
      <c r="C25" s="563"/>
      <c r="D25" s="563"/>
      <c r="E25" s="563"/>
      <c r="F25" s="563"/>
      <c r="G25" s="563"/>
      <c r="H25" s="563"/>
      <c r="I25" s="563"/>
      <c r="J25" s="563"/>
      <c r="K25" s="64"/>
      <c r="L25" s="64"/>
      <c r="M25" s="64"/>
      <c r="N25" s="64"/>
      <c r="O25" s="64"/>
      <c r="P25" s="64"/>
      <c r="Q25" s="64"/>
      <c r="R25" s="64"/>
    </row>
    <row r="26" spans="1:18" ht="46.5" customHeight="1" x14ac:dyDescent="0.25">
      <c r="A26" s="21">
        <v>2</v>
      </c>
      <c r="B26" s="564" t="s">
        <v>68</v>
      </c>
      <c r="C26" s="564"/>
      <c r="D26" s="564"/>
      <c r="E26" s="564"/>
      <c r="F26" s="564"/>
      <c r="G26" s="564"/>
      <c r="H26" s="564"/>
      <c r="I26" s="564"/>
      <c r="J26" s="564"/>
      <c r="K26" s="23"/>
      <c r="L26" s="23"/>
      <c r="M26" s="23"/>
      <c r="N26" s="23"/>
      <c r="O26" s="23"/>
      <c r="P26" s="23"/>
      <c r="Q26" s="23"/>
      <c r="R26" s="23"/>
    </row>
    <row r="27" spans="1:18" ht="25.5" customHeight="1" x14ac:dyDescent="0.25">
      <c r="A27" s="21">
        <v>3</v>
      </c>
      <c r="B27" s="564" t="s">
        <v>69</v>
      </c>
      <c r="C27" s="564"/>
      <c r="D27" s="564"/>
      <c r="E27" s="564"/>
      <c r="F27" s="564"/>
      <c r="G27" s="564"/>
      <c r="H27" s="564"/>
      <c r="I27" s="564"/>
      <c r="J27" s="564"/>
      <c r="K27" s="23"/>
      <c r="L27" s="23"/>
      <c r="M27" s="23"/>
      <c r="N27" s="23"/>
      <c r="O27" s="23"/>
      <c r="P27" s="23"/>
      <c r="Q27" s="23"/>
      <c r="R27" s="23"/>
    </row>
    <row r="28" spans="1:18" x14ac:dyDescent="0.25">
      <c r="A28" s="427" t="s">
        <v>74</v>
      </c>
      <c r="B28" s="565">
        <f>'Name of Bidder'!B17</f>
        <v>0</v>
      </c>
      <c r="C28" s="565"/>
      <c r="D28" s="565"/>
      <c r="E28" s="565"/>
      <c r="F28" s="565"/>
      <c r="G28" s="567" t="s">
        <v>71</v>
      </c>
      <c r="H28" s="567"/>
      <c r="I28" s="568">
        <f>'Name of Bidder'!B14</f>
        <v>0</v>
      </c>
      <c r="J28" s="568"/>
    </row>
    <row r="29" spans="1:18" x14ac:dyDescent="0.25">
      <c r="A29" s="428"/>
      <c r="B29" s="566">
        <f>'Name of Bidder'!B18</f>
        <v>0</v>
      </c>
      <c r="C29" s="566"/>
      <c r="D29" s="566"/>
      <c r="E29" s="566"/>
      <c r="F29" s="566"/>
      <c r="G29" s="567" t="s">
        <v>72</v>
      </c>
      <c r="H29" s="567"/>
      <c r="I29" s="569">
        <f>'Name of Bidder'!B15</f>
        <v>0</v>
      </c>
      <c r="J29" s="569"/>
    </row>
    <row r="30" spans="1:18" x14ac:dyDescent="0.25">
      <c r="A30" s="22"/>
      <c r="B30" s="20"/>
      <c r="C30" s="20"/>
      <c r="D30" s="20"/>
      <c r="E30" s="20"/>
      <c r="F30" s="20"/>
      <c r="I30" s="20"/>
      <c r="J30" s="20"/>
    </row>
  </sheetData>
  <sheetProtection algorithmName="SHA-512" hashValue="vKvWbnI+Bwk68asdZ9x3unjzhZlVn8WNxeK3u4XoJKXxaLzGaiNxVA3+gbCrjB2IMNk476s4wLaYvyQTSeZqrQ==" saltValue="XNRPo6BWoZUyfC/bIoGPYg==" spinCount="100000" sheet="1" objects="1" scenarios="1"/>
  <mergeCells count="27">
    <mergeCell ref="A14:J14"/>
    <mergeCell ref="A9:A12"/>
    <mergeCell ref="F5:J12"/>
    <mergeCell ref="B8:E8"/>
    <mergeCell ref="B9:E12"/>
    <mergeCell ref="A5:E7"/>
    <mergeCell ref="A1:F1"/>
    <mergeCell ref="G1:J1"/>
    <mergeCell ref="A2:J2"/>
    <mergeCell ref="A3:J3"/>
    <mergeCell ref="A4:J4"/>
    <mergeCell ref="A28:A29"/>
    <mergeCell ref="G28:H28"/>
    <mergeCell ref="A13:J13"/>
    <mergeCell ref="A15:J15"/>
    <mergeCell ref="B28:F28"/>
    <mergeCell ref="B29:F29"/>
    <mergeCell ref="I28:J28"/>
    <mergeCell ref="I29:J29"/>
    <mergeCell ref="G29:H29"/>
    <mergeCell ref="B27:J27"/>
    <mergeCell ref="B25:J25"/>
    <mergeCell ref="B26:J26"/>
    <mergeCell ref="B18:K18"/>
    <mergeCell ref="B21:K21"/>
    <mergeCell ref="B23:I23"/>
    <mergeCell ref="B24:J24"/>
  </mergeCells>
  <dataValidations count="1">
    <dataValidation type="list" allowBlank="1" showInputMessage="1" showErrorMessage="1" sqref="E19:E20 E22">
      <formula1>"0%,5%,18%,28%"</formula1>
    </dataValidation>
  </dataValidations>
  <pageMargins left="0.7" right="0.7" top="0.75" bottom="0.75" header="0.3" footer="0.3"/>
  <pageSetup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Cover</vt:lpstr>
      <vt:lpstr>Summary Sheet</vt:lpstr>
      <vt:lpstr>Instruction</vt:lpstr>
      <vt:lpstr>Name of Bidder</vt:lpstr>
      <vt:lpstr>Schedule-1</vt:lpstr>
      <vt:lpstr>Schedule-2</vt:lpstr>
      <vt:lpstr>Schedule-3 (2)</vt:lpstr>
      <vt:lpstr>Schedule-4</vt:lpstr>
      <vt:lpstr>Schedule-5</vt:lpstr>
      <vt:lpstr>Schedule-6</vt:lpstr>
      <vt:lpstr>Schedule-6(After Discount)</vt:lpstr>
      <vt:lpstr>Schedule-7</vt:lpstr>
      <vt:lpstr>Discount</vt:lpstr>
      <vt:lpstr>Bid Form</vt:lpstr>
      <vt:lpstr>'Name of Bidder'!Print_Area</vt:lpstr>
      <vt:lpstr>'Schedule-4'!Print_Area</vt:lpstr>
      <vt:lpstr>'Schedule-1'!Print_Titles</vt:lpstr>
      <vt:lpstr>'Schedule-2'!Print_Titles</vt:lpstr>
      <vt:lpstr>'Schedule-3'!Print_Titles</vt:lpstr>
      <vt:lpstr>'Schedule-3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2020-08-25T09:54:42Z</dcterms:modified>
</cp:coreProperties>
</file>